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47b41253bdd1ea/Documents/TRR 2022/"/>
    </mc:Choice>
  </mc:AlternateContent>
  <xr:revisionPtr revIDLastSave="21" documentId="8_{831AD4C2-CDD8-4B48-968C-452F07755541}" xr6:coauthVersionLast="47" xr6:coauthVersionMax="47" xr10:uidLastSave="{C2DC0FAB-D4DF-4B04-9DFB-A9A7C6432C16}"/>
  <bookViews>
    <workbookView xWindow="-108" yWindow="-108" windowWidth="23256" windowHeight="12576" xr2:uid="{DDD7227B-0CE9-4E1B-994F-FB30191B12F4}"/>
  </bookViews>
  <sheets>
    <sheet name="TRR Presentation Summary" sheetId="1" r:id="rId1"/>
    <sheet name="Club Champ-Long Course" sheetId="4" r:id="rId2"/>
    <sheet name="Club Champ-Short Course" sheetId="5" r:id="rId3"/>
    <sheet name="Pres Cup" sheetId="2" r:id="rId4"/>
    <sheet name="10k Series" sheetId="3" r:id="rId5"/>
  </sheets>
  <definedNames>
    <definedName name="_xlnm._FilterDatabase" localSheetId="1" hidden="1">'Club Champ-Long Course'!$A$4:$AB$108</definedName>
    <definedName name="_xlnm._FilterDatabase" localSheetId="2" hidden="1">'Club Champ-Short Course'!$A$4:$R$108</definedName>
    <definedName name="MEM_NUMBERS_2019">" "</definedName>
    <definedName name="_xlnm.Print_Area" localSheetId="1">'Club Champ-Long Course'!$A$1:$AA$103</definedName>
    <definedName name="_xlnm.Print_Area" localSheetId="2">'Club Champ-Short Course'!$A$1:$Q$78</definedName>
    <definedName name="_xlnm.Print_Titles" localSheetId="1">'Club Champ-Long Course'!$1:$4</definedName>
    <definedName name="_xlnm.Print_Titles" localSheetId="2">'Club Champ-Short Course'!$1:$4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5" l="1"/>
  <c r="F76" i="5"/>
  <c r="E76" i="5"/>
  <c r="G76" i="5" s="1"/>
  <c r="F71" i="5"/>
  <c r="O71" i="5" s="1"/>
  <c r="F70" i="5"/>
  <c r="F69" i="5"/>
  <c r="E69" i="5"/>
  <c r="G69" i="5" s="1"/>
  <c r="F64" i="5"/>
  <c r="F63" i="5"/>
  <c r="F62" i="5"/>
  <c r="P62" i="5" s="1"/>
  <c r="F61" i="5"/>
  <c r="E61" i="5"/>
  <c r="G61" i="5" s="1"/>
  <c r="F59" i="5"/>
  <c r="K59" i="5" s="1"/>
  <c r="E59" i="5"/>
  <c r="G59" i="5" s="1"/>
  <c r="F56" i="5"/>
  <c r="L56" i="5" s="1"/>
  <c r="E56" i="5"/>
  <c r="F53" i="5"/>
  <c r="F51" i="5"/>
  <c r="Q51" i="5" s="1"/>
  <c r="F49" i="5"/>
  <c r="K49" i="5" s="1"/>
  <c r="F48" i="5"/>
  <c r="M48" i="5" s="1"/>
  <c r="F46" i="5"/>
  <c r="F45" i="5"/>
  <c r="F42" i="5"/>
  <c r="F40" i="5"/>
  <c r="F39" i="5"/>
  <c r="P39" i="5" s="1"/>
  <c r="E38" i="5"/>
  <c r="G38" i="5" s="1"/>
  <c r="F38" i="5"/>
  <c r="L38" i="5" s="1"/>
  <c r="F33" i="5"/>
  <c r="Q33" i="5" s="1"/>
  <c r="F32" i="5"/>
  <c r="P32" i="5" s="1"/>
  <c r="E32" i="5"/>
  <c r="F31" i="5"/>
  <c r="E29" i="5"/>
  <c r="G29" i="5" s="1"/>
  <c r="E27" i="5"/>
  <c r="G27" i="5" s="1"/>
  <c r="F27" i="5"/>
  <c r="L27" i="5" s="1"/>
  <c r="F26" i="5"/>
  <c r="F25" i="5"/>
  <c r="F22" i="5"/>
  <c r="Q22" i="5" s="1"/>
  <c r="E22" i="5"/>
  <c r="F21" i="5"/>
  <c r="K21" i="5" s="1"/>
  <c r="E21" i="5"/>
  <c r="G21" i="5" s="1"/>
  <c r="H21" i="5" s="1"/>
  <c r="E20" i="5"/>
  <c r="F20" i="5"/>
  <c r="M20" i="5" s="1"/>
  <c r="F19" i="5"/>
  <c r="P19" i="5" s="1"/>
  <c r="E19" i="5"/>
  <c r="G19" i="5" s="1"/>
  <c r="E15" i="5"/>
  <c r="F14" i="5"/>
  <c r="E13" i="5"/>
  <c r="G13" i="5" s="1"/>
  <c r="F11" i="5"/>
  <c r="M11" i="5" s="1"/>
  <c r="E11" i="5"/>
  <c r="G11" i="5" s="1"/>
  <c r="F8" i="5"/>
  <c r="E8" i="5"/>
  <c r="G8" i="5" s="1"/>
  <c r="F6" i="5"/>
  <c r="L6" i="5" s="1"/>
  <c r="E6" i="5"/>
  <c r="F5" i="5"/>
  <c r="O5" i="5" s="1"/>
  <c r="Q4" i="5"/>
  <c r="P4" i="5"/>
  <c r="O4" i="5"/>
  <c r="N4" i="5"/>
  <c r="E103" i="4"/>
  <c r="F101" i="4"/>
  <c r="E101" i="4"/>
  <c r="G101" i="4" s="1"/>
  <c r="E98" i="4"/>
  <c r="F98" i="4"/>
  <c r="L98" i="4" s="1"/>
  <c r="E96" i="4"/>
  <c r="G96" i="4" s="1"/>
  <c r="H96" i="4" s="1"/>
  <c r="F96" i="4"/>
  <c r="R96" i="4" s="1"/>
  <c r="F95" i="4"/>
  <c r="L95" i="4" s="1"/>
  <c r="F94" i="4"/>
  <c r="Z94" i="4" s="1"/>
  <c r="F93" i="4"/>
  <c r="V93" i="4" s="1"/>
  <c r="E91" i="4"/>
  <c r="G89" i="4"/>
  <c r="E89" i="4"/>
  <c r="E86" i="4"/>
  <c r="G86" i="4" s="1"/>
  <c r="E83" i="4"/>
  <c r="G83" i="4" s="1"/>
  <c r="F82" i="4"/>
  <c r="O82" i="4" s="1"/>
  <c r="E82" i="4"/>
  <c r="G82" i="4" s="1"/>
  <c r="F76" i="4"/>
  <c r="T76" i="4" s="1"/>
  <c r="F73" i="4"/>
  <c r="N73" i="4" s="1"/>
  <c r="F72" i="4"/>
  <c r="O72" i="4" s="1"/>
  <c r="E72" i="4"/>
  <c r="G72" i="4" s="1"/>
  <c r="F71" i="4"/>
  <c r="Y71" i="4" s="1"/>
  <c r="E71" i="4"/>
  <c r="Z70" i="4"/>
  <c r="E70" i="4"/>
  <c r="G70" i="4" s="1"/>
  <c r="F70" i="4"/>
  <c r="R70" i="4" s="1"/>
  <c r="F68" i="4"/>
  <c r="Y68" i="4" s="1"/>
  <c r="E68" i="4"/>
  <c r="T66" i="4"/>
  <c r="K66" i="4"/>
  <c r="F66" i="4"/>
  <c r="E64" i="4"/>
  <c r="G64" i="4" s="1"/>
  <c r="E63" i="4"/>
  <c r="F63" i="4"/>
  <c r="K63" i="4" s="1"/>
  <c r="F61" i="4"/>
  <c r="Q61" i="4" s="1"/>
  <c r="F60" i="4"/>
  <c r="R60" i="4" s="1"/>
  <c r="E60" i="4"/>
  <c r="G60" i="4" s="1"/>
  <c r="H60" i="4" s="1"/>
  <c r="E59" i="4"/>
  <c r="G59" i="4" s="1"/>
  <c r="F54" i="4"/>
  <c r="F52" i="4"/>
  <c r="N52" i="4" s="1"/>
  <c r="E52" i="4"/>
  <c r="G52" i="4" s="1"/>
  <c r="F51" i="4"/>
  <c r="F49" i="4"/>
  <c r="O49" i="4" s="1"/>
  <c r="E49" i="4"/>
  <c r="F48" i="4"/>
  <c r="R48" i="4" s="1"/>
  <c r="F47" i="4"/>
  <c r="R47" i="4" s="1"/>
  <c r="E45" i="4"/>
  <c r="G45" i="4" s="1"/>
  <c r="E44" i="4"/>
  <c r="G44" i="4" s="1"/>
  <c r="E43" i="4"/>
  <c r="G43" i="4" s="1"/>
  <c r="F43" i="4"/>
  <c r="P43" i="4" s="1"/>
  <c r="F42" i="4"/>
  <c r="F41" i="4"/>
  <c r="M41" i="4" s="1"/>
  <c r="E40" i="4"/>
  <c r="E38" i="4"/>
  <c r="F38" i="4"/>
  <c r="M38" i="4" s="1"/>
  <c r="F34" i="4"/>
  <c r="M34" i="4" s="1"/>
  <c r="E34" i="4"/>
  <c r="G34" i="4" s="1"/>
  <c r="H34" i="4" s="1"/>
  <c r="F33" i="4"/>
  <c r="F32" i="4"/>
  <c r="R32" i="4" s="1"/>
  <c r="F31" i="4"/>
  <c r="E29" i="4"/>
  <c r="E28" i="4"/>
  <c r="F28" i="4"/>
  <c r="F27" i="4"/>
  <c r="E27" i="4"/>
  <c r="G27" i="4" s="1"/>
  <c r="E25" i="4"/>
  <c r="G25" i="4" s="1"/>
  <c r="F25" i="4"/>
  <c r="F24" i="4"/>
  <c r="F21" i="4"/>
  <c r="E21" i="4"/>
  <c r="E20" i="4"/>
  <c r="G20" i="4" s="1"/>
  <c r="E17" i="4"/>
  <c r="G17" i="4"/>
  <c r="F15" i="4"/>
  <c r="E15" i="4"/>
  <c r="E14" i="4"/>
  <c r="G14" i="4" s="1"/>
  <c r="F14" i="4"/>
  <c r="R14" i="4" s="1"/>
  <c r="E11" i="4"/>
  <c r="G11" i="4" s="1"/>
  <c r="F11" i="4"/>
  <c r="F10" i="4"/>
  <c r="V10" i="4" s="1"/>
  <c r="E10" i="4"/>
  <c r="G10" i="4" s="1"/>
  <c r="F9" i="4"/>
  <c r="F8" i="4"/>
  <c r="W8" i="4" s="1"/>
  <c r="F7" i="4"/>
  <c r="U7" i="4" s="1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H79" i="1"/>
  <c r="H78" i="1"/>
  <c r="H77" i="1"/>
  <c r="H75" i="1"/>
  <c r="H74" i="1"/>
  <c r="H72" i="1"/>
  <c r="I67" i="1"/>
  <c r="I66" i="1"/>
  <c r="I65" i="1"/>
  <c r="I63" i="1"/>
  <c r="I62" i="1"/>
  <c r="I61" i="1"/>
  <c r="L48" i="5" l="1"/>
  <c r="P48" i="5"/>
  <c r="Q59" i="5"/>
  <c r="H19" i="5"/>
  <c r="M21" i="5"/>
  <c r="H27" i="5"/>
  <c r="L32" i="5"/>
  <c r="H61" i="5"/>
  <c r="O21" i="5"/>
  <c r="P27" i="5"/>
  <c r="N19" i="5"/>
  <c r="P21" i="5"/>
  <c r="K27" i="5"/>
  <c r="O27" i="5"/>
  <c r="L22" i="5"/>
  <c r="H8" i="5"/>
  <c r="K62" i="5"/>
  <c r="P20" i="5"/>
  <c r="K33" i="5"/>
  <c r="M62" i="5"/>
  <c r="H11" i="5"/>
  <c r="H59" i="5"/>
  <c r="H14" i="4"/>
  <c r="H70" i="4"/>
  <c r="R72" i="4"/>
  <c r="Q82" i="4"/>
  <c r="X82" i="4"/>
  <c r="V14" i="4"/>
  <c r="O48" i="4"/>
  <c r="O70" i="4"/>
  <c r="W72" i="4"/>
  <c r="Z48" i="4"/>
  <c r="V70" i="4"/>
  <c r="X96" i="4"/>
  <c r="N68" i="4"/>
  <c r="L63" i="4"/>
  <c r="X68" i="4"/>
  <c r="H52" i="4"/>
  <c r="W93" i="4"/>
  <c r="Z93" i="4"/>
  <c r="H43" i="4"/>
  <c r="H11" i="4"/>
  <c r="P49" i="4"/>
  <c r="R76" i="4"/>
  <c r="P52" i="4"/>
  <c r="U60" i="4"/>
  <c r="K73" i="4"/>
  <c r="O7" i="4"/>
  <c r="L52" i="4"/>
  <c r="M73" i="4"/>
  <c r="H82" i="4"/>
  <c r="K93" i="4"/>
  <c r="S41" i="4"/>
  <c r="W73" i="4"/>
  <c r="M82" i="4"/>
  <c r="N93" i="4"/>
  <c r="Y7" i="4"/>
  <c r="R73" i="4"/>
  <c r="M93" i="4"/>
  <c r="Q34" i="4"/>
  <c r="Y73" i="4"/>
  <c r="N82" i="4"/>
  <c r="P93" i="4"/>
  <c r="H101" i="4"/>
  <c r="U34" i="4"/>
  <c r="K48" i="4"/>
  <c r="AA73" i="4"/>
  <c r="L26" i="5"/>
  <c r="P26" i="5"/>
  <c r="M26" i="5"/>
  <c r="K26" i="5"/>
  <c r="O26" i="5"/>
  <c r="Q26" i="5"/>
  <c r="N26" i="5"/>
  <c r="P14" i="5"/>
  <c r="Q14" i="5"/>
  <c r="N14" i="5"/>
  <c r="M14" i="5"/>
  <c r="O25" i="5"/>
  <c r="M25" i="5"/>
  <c r="K25" i="5"/>
  <c r="L25" i="5"/>
  <c r="P25" i="5"/>
  <c r="Q25" i="5"/>
  <c r="N25" i="5"/>
  <c r="E9" i="5"/>
  <c r="G9" i="5" s="1"/>
  <c r="F17" i="5"/>
  <c r="E46" i="5"/>
  <c r="G46" i="5" s="1"/>
  <c r="H46" i="5" s="1"/>
  <c r="E34" i="5"/>
  <c r="G34" i="5" s="1"/>
  <c r="F34" i="5"/>
  <c r="E41" i="5"/>
  <c r="G41" i="5" s="1"/>
  <c r="L31" i="5"/>
  <c r="Q31" i="5"/>
  <c r="M31" i="5"/>
  <c r="K31" i="5"/>
  <c r="O31" i="5"/>
  <c r="E43" i="5"/>
  <c r="G43" i="5" s="1"/>
  <c r="P6" i="5"/>
  <c r="O6" i="5"/>
  <c r="N6" i="5"/>
  <c r="E7" i="5"/>
  <c r="G7" i="5" s="1"/>
  <c r="E14" i="5"/>
  <c r="G14" i="5" s="1"/>
  <c r="H14" i="5" s="1"/>
  <c r="N20" i="5"/>
  <c r="L20" i="5"/>
  <c r="Q20" i="5"/>
  <c r="K20" i="5"/>
  <c r="O20" i="5"/>
  <c r="E23" i="5"/>
  <c r="G23" i="5" s="1"/>
  <c r="E24" i="5"/>
  <c r="G24" i="5" s="1"/>
  <c r="F24" i="5"/>
  <c r="O38" i="5"/>
  <c r="P38" i="5"/>
  <c r="K38" i="5"/>
  <c r="Q38" i="5"/>
  <c r="M38" i="5"/>
  <c r="N38" i="5"/>
  <c r="K42" i="5"/>
  <c r="L42" i="5"/>
  <c r="P42" i="5"/>
  <c r="O42" i="5"/>
  <c r="Q42" i="5"/>
  <c r="N42" i="5"/>
  <c r="M42" i="5"/>
  <c r="N45" i="5"/>
  <c r="Q45" i="5"/>
  <c r="P45" i="5"/>
  <c r="K45" i="5"/>
  <c r="O45" i="5"/>
  <c r="M45" i="5"/>
  <c r="L45" i="5"/>
  <c r="G6" i="5"/>
  <c r="H6" i="5" s="1"/>
  <c r="G22" i="5"/>
  <c r="H22" i="5" s="1"/>
  <c r="L39" i="5"/>
  <c r="O39" i="5"/>
  <c r="K39" i="5"/>
  <c r="Q39" i="5"/>
  <c r="N39" i="5"/>
  <c r="O46" i="5"/>
  <c r="M46" i="5"/>
  <c r="Q46" i="5"/>
  <c r="P46" i="5"/>
  <c r="L46" i="5"/>
  <c r="P51" i="5"/>
  <c r="O51" i="5"/>
  <c r="K51" i="5"/>
  <c r="N51" i="5"/>
  <c r="M51" i="5"/>
  <c r="L51" i="5"/>
  <c r="M8" i="5"/>
  <c r="Q19" i="5"/>
  <c r="M19" i="5"/>
  <c r="K19" i="5"/>
  <c r="L19" i="5"/>
  <c r="O19" i="5"/>
  <c r="E25" i="5"/>
  <c r="G25" i="5" s="1"/>
  <c r="H25" i="5" s="1"/>
  <c r="N31" i="5"/>
  <c r="Q40" i="5"/>
  <c r="M40" i="5"/>
  <c r="P40" i="5"/>
  <c r="O40" i="5"/>
  <c r="N40" i="5"/>
  <c r="L40" i="5"/>
  <c r="K40" i="5"/>
  <c r="K46" i="5"/>
  <c r="M5" i="5"/>
  <c r="E5" i="5"/>
  <c r="G5" i="5" s="1"/>
  <c r="H5" i="5" s="1"/>
  <c r="F12" i="5"/>
  <c r="G15" i="5"/>
  <c r="P31" i="5"/>
  <c r="N46" i="5"/>
  <c r="L53" i="5"/>
  <c r="P53" i="5"/>
  <c r="O53" i="5"/>
  <c r="K53" i="5"/>
  <c r="Q53" i="5"/>
  <c r="N53" i="5"/>
  <c r="M53" i="5"/>
  <c r="Q5" i="5"/>
  <c r="P5" i="5"/>
  <c r="Q8" i="5"/>
  <c r="P8" i="5"/>
  <c r="O8" i="5"/>
  <c r="F9" i="5"/>
  <c r="Q11" i="5"/>
  <c r="P11" i="5"/>
  <c r="N11" i="5"/>
  <c r="E12" i="5"/>
  <c r="G12" i="5" s="1"/>
  <c r="E16" i="5"/>
  <c r="G16" i="5" s="1"/>
  <c r="F16" i="5"/>
  <c r="M39" i="5"/>
  <c r="N21" i="5"/>
  <c r="K22" i="5"/>
  <c r="F23" i="5"/>
  <c r="E31" i="5"/>
  <c r="G31" i="5" s="1"/>
  <c r="H31" i="5" s="1"/>
  <c r="Q32" i="5"/>
  <c r="O32" i="5"/>
  <c r="K32" i="5"/>
  <c r="E36" i="5"/>
  <c r="G36" i="5" s="1"/>
  <c r="E39" i="5"/>
  <c r="G39" i="5" s="1"/>
  <c r="H39" i="5" s="1"/>
  <c r="F43" i="5"/>
  <c r="F55" i="5"/>
  <c r="E18" i="5"/>
  <c r="G18" i="5" s="1"/>
  <c r="Q21" i="5"/>
  <c r="N22" i="5"/>
  <c r="E30" i="5"/>
  <c r="G30" i="5" s="1"/>
  <c r="M33" i="5"/>
  <c r="F41" i="5"/>
  <c r="E48" i="5"/>
  <c r="G48" i="5" s="1"/>
  <c r="H48" i="5" s="1"/>
  <c r="O56" i="5"/>
  <c r="P59" i="5"/>
  <c r="O59" i="5"/>
  <c r="N59" i="5"/>
  <c r="M59" i="5"/>
  <c r="L59" i="5"/>
  <c r="L63" i="5"/>
  <c r="K63" i="5"/>
  <c r="Q63" i="5"/>
  <c r="P63" i="5"/>
  <c r="N63" i="5"/>
  <c r="O63" i="5"/>
  <c r="M63" i="5"/>
  <c r="P70" i="5"/>
  <c r="O70" i="5"/>
  <c r="N70" i="5"/>
  <c r="L70" i="5"/>
  <c r="K70" i="5"/>
  <c r="Q70" i="5"/>
  <c r="M70" i="5"/>
  <c r="Q48" i="5"/>
  <c r="K48" i="5"/>
  <c r="O48" i="5"/>
  <c r="N48" i="5"/>
  <c r="F10" i="5"/>
  <c r="P33" i="5"/>
  <c r="N49" i="5"/>
  <c r="O49" i="5"/>
  <c r="M49" i="5"/>
  <c r="L49" i="5"/>
  <c r="F54" i="5"/>
  <c r="E17" i="5"/>
  <c r="G17" i="5" s="1"/>
  <c r="F18" i="5"/>
  <c r="E37" i="5"/>
  <c r="G37" i="5" s="1"/>
  <c r="G20" i="5"/>
  <c r="H20" i="5" s="1"/>
  <c r="E26" i="5"/>
  <c r="G26" i="5" s="1"/>
  <c r="H26" i="5" s="1"/>
  <c r="F28" i="5"/>
  <c r="F30" i="5"/>
  <c r="G32" i="5"/>
  <c r="H32" i="5" s="1"/>
  <c r="M32" i="5"/>
  <c r="E33" i="5"/>
  <c r="G33" i="5" s="1"/>
  <c r="H33" i="5" s="1"/>
  <c r="E35" i="5"/>
  <c r="G35" i="5" s="1"/>
  <c r="E40" i="5"/>
  <c r="G40" i="5" s="1"/>
  <c r="H40" i="5" s="1"/>
  <c r="E44" i="5"/>
  <c r="G44" i="5" s="1"/>
  <c r="E45" i="5"/>
  <c r="G45" i="5" s="1"/>
  <c r="H45" i="5" s="1"/>
  <c r="E47" i="5"/>
  <c r="G47" i="5" s="1"/>
  <c r="E49" i="5"/>
  <c r="G49" i="5" s="1"/>
  <c r="H49" i="5" s="1"/>
  <c r="P49" i="5"/>
  <c r="E52" i="5"/>
  <c r="G52" i="5" s="1"/>
  <c r="H52" i="5" s="1"/>
  <c r="F50" i="5"/>
  <c r="E55" i="5"/>
  <c r="G55" i="5" s="1"/>
  <c r="H55" i="5" s="1"/>
  <c r="P22" i="5"/>
  <c r="M22" i="5"/>
  <c r="N33" i="5"/>
  <c r="O33" i="5"/>
  <c r="L33" i="5"/>
  <c r="H38" i="5"/>
  <c r="Q64" i="5"/>
  <c r="P64" i="5"/>
  <c r="N64" i="5"/>
  <c r="M64" i="5"/>
  <c r="K64" i="5"/>
  <c r="O64" i="5"/>
  <c r="L64" i="5"/>
  <c r="O22" i="5"/>
  <c r="F13" i="5"/>
  <c r="F15" i="5"/>
  <c r="L21" i="5"/>
  <c r="Q27" i="5"/>
  <c r="M27" i="5"/>
  <c r="N27" i="5"/>
  <c r="F29" i="5"/>
  <c r="N32" i="5"/>
  <c r="F35" i="5"/>
  <c r="F37" i="5"/>
  <c r="E42" i="5"/>
  <c r="G42" i="5" s="1"/>
  <c r="H42" i="5" s="1"/>
  <c r="F47" i="5"/>
  <c r="Q49" i="5"/>
  <c r="E51" i="5"/>
  <c r="G51" i="5" s="1"/>
  <c r="H51" i="5" s="1"/>
  <c r="E54" i="5"/>
  <c r="G54" i="5" s="1"/>
  <c r="Q56" i="5"/>
  <c r="P56" i="5"/>
  <c r="K56" i="5"/>
  <c r="N56" i="5"/>
  <c r="M56" i="5"/>
  <c r="Q61" i="5"/>
  <c r="O61" i="5"/>
  <c r="L61" i="5"/>
  <c r="N61" i="5"/>
  <c r="M61" i="5"/>
  <c r="K61" i="5"/>
  <c r="P61" i="5"/>
  <c r="E53" i="5"/>
  <c r="G53" i="5" s="1"/>
  <c r="H53" i="5" s="1"/>
  <c r="G56" i="5"/>
  <c r="H56" i="5" s="1"/>
  <c r="E57" i="5"/>
  <c r="G57" i="5" s="1"/>
  <c r="F58" i="5"/>
  <c r="E58" i="5"/>
  <c r="G58" i="5" s="1"/>
  <c r="H58" i="5" s="1"/>
  <c r="K69" i="5"/>
  <c r="Q69" i="5"/>
  <c r="O69" i="5"/>
  <c r="N69" i="5"/>
  <c r="L69" i="5"/>
  <c r="E71" i="5"/>
  <c r="G71" i="5" s="1"/>
  <c r="H71" i="5" s="1"/>
  <c r="N76" i="5"/>
  <c r="M76" i="5"/>
  <c r="L76" i="5"/>
  <c r="K76" i="5"/>
  <c r="Q76" i="5"/>
  <c r="O76" i="5"/>
  <c r="K77" i="5"/>
  <c r="Q77" i="5"/>
  <c r="P77" i="5"/>
  <c r="O77" i="5"/>
  <c r="N77" i="5"/>
  <c r="L77" i="5"/>
  <c r="F60" i="5"/>
  <c r="E64" i="5"/>
  <c r="G64" i="5" s="1"/>
  <c r="H64" i="5" s="1"/>
  <c r="E65" i="5"/>
  <c r="G65" i="5" s="1"/>
  <c r="F67" i="5"/>
  <c r="F52" i="5"/>
  <c r="E60" i="5"/>
  <c r="G60" i="5" s="1"/>
  <c r="E62" i="5"/>
  <c r="G62" i="5" s="1"/>
  <c r="H62" i="5" s="1"/>
  <c r="F68" i="5"/>
  <c r="M69" i="5"/>
  <c r="P76" i="5"/>
  <c r="M77" i="5"/>
  <c r="E68" i="5"/>
  <c r="G68" i="5" s="1"/>
  <c r="P69" i="5"/>
  <c r="O62" i="5"/>
  <c r="N62" i="5"/>
  <c r="L62" i="5"/>
  <c r="Q62" i="5"/>
  <c r="E66" i="5"/>
  <c r="G66" i="5" s="1"/>
  <c r="F78" i="5"/>
  <c r="E63" i="5"/>
  <c r="G63" i="5" s="1"/>
  <c r="H63" i="5" s="1"/>
  <c r="H69" i="5"/>
  <c r="F75" i="5"/>
  <c r="E78" i="5"/>
  <c r="G78" i="5" s="1"/>
  <c r="F36" i="5"/>
  <c r="F57" i="5"/>
  <c r="E70" i="5"/>
  <c r="G70" i="5" s="1"/>
  <c r="H70" i="5" s="1"/>
  <c r="M71" i="5"/>
  <c r="L71" i="5"/>
  <c r="K71" i="5"/>
  <c r="Q71" i="5"/>
  <c r="P71" i="5"/>
  <c r="N71" i="5"/>
  <c r="F73" i="5"/>
  <c r="E75" i="5"/>
  <c r="G75" i="5" s="1"/>
  <c r="H76" i="5"/>
  <c r="E72" i="5"/>
  <c r="G72" i="5" s="1"/>
  <c r="F74" i="5"/>
  <c r="E77" i="5"/>
  <c r="G77" i="5" s="1"/>
  <c r="H77" i="5" s="1"/>
  <c r="E74" i="5"/>
  <c r="G74" i="5" s="1"/>
  <c r="F6" i="4"/>
  <c r="E6" i="4"/>
  <c r="G6" i="4" s="1"/>
  <c r="H10" i="4"/>
  <c r="Z25" i="4"/>
  <c r="R25" i="4"/>
  <c r="X25" i="4"/>
  <c r="O25" i="4"/>
  <c r="W25" i="4"/>
  <c r="N25" i="4"/>
  <c r="V25" i="4"/>
  <c r="U25" i="4"/>
  <c r="S25" i="4"/>
  <c r="T25" i="4"/>
  <c r="Q25" i="4"/>
  <c r="P25" i="4"/>
  <c r="Y25" i="4"/>
  <c r="L25" i="4"/>
  <c r="Y31" i="4"/>
  <c r="Q31" i="4"/>
  <c r="S31" i="4"/>
  <c r="AA31" i="4"/>
  <c r="R31" i="4"/>
  <c r="X31" i="4"/>
  <c r="O31" i="4"/>
  <c r="V31" i="4"/>
  <c r="U31" i="4"/>
  <c r="T31" i="4"/>
  <c r="P31" i="4"/>
  <c r="N31" i="4"/>
  <c r="L31" i="4"/>
  <c r="W31" i="4"/>
  <c r="Z32" i="4"/>
  <c r="T32" i="4"/>
  <c r="N32" i="4"/>
  <c r="T11" i="4"/>
  <c r="L11" i="4"/>
  <c r="U11" i="4"/>
  <c r="Z11" i="4"/>
  <c r="Q11" i="4"/>
  <c r="S11" i="4"/>
  <c r="AA11" i="4"/>
  <c r="R11" i="4"/>
  <c r="Y11" i="4"/>
  <c r="P11" i="4"/>
  <c r="O11" i="4"/>
  <c r="W11" i="4"/>
  <c r="N11" i="4"/>
  <c r="V11" i="4"/>
  <c r="H27" i="4"/>
  <c r="V9" i="4"/>
  <c r="N9" i="4"/>
  <c r="Y9" i="4"/>
  <c r="P9" i="4"/>
  <c r="X9" i="4"/>
  <c r="O9" i="4"/>
  <c r="W9" i="4"/>
  <c r="M9" i="4"/>
  <c r="U9" i="4"/>
  <c r="T9" i="4"/>
  <c r="S9" i="4"/>
  <c r="AA9" i="4"/>
  <c r="R9" i="4"/>
  <c r="Z9" i="4"/>
  <c r="X15" i="4"/>
  <c r="P15" i="4"/>
  <c r="Z15" i="4"/>
  <c r="Q15" i="4"/>
  <c r="Y15" i="4"/>
  <c r="O15" i="4"/>
  <c r="N15" i="4"/>
  <c r="AA15" i="4"/>
  <c r="M15" i="4"/>
  <c r="V15" i="4"/>
  <c r="W15" i="4"/>
  <c r="U15" i="4"/>
  <c r="T15" i="4"/>
  <c r="S15" i="4"/>
  <c r="W21" i="4"/>
  <c r="O21" i="4"/>
  <c r="AA21" i="4"/>
  <c r="R21" i="4"/>
  <c r="Z21" i="4"/>
  <c r="Q21" i="4"/>
  <c r="P21" i="4"/>
  <c r="N21" i="4"/>
  <c r="Y21" i="4"/>
  <c r="L21" i="4"/>
  <c r="V21" i="4"/>
  <c r="U21" i="4"/>
  <c r="T21" i="4"/>
  <c r="S21" i="4"/>
  <c r="AA8" i="4"/>
  <c r="S8" i="4"/>
  <c r="Z8" i="4"/>
  <c r="Q8" i="4"/>
  <c r="Y8" i="4"/>
  <c r="P8" i="4"/>
  <c r="X8" i="4"/>
  <c r="O8" i="4"/>
  <c r="N8" i="4"/>
  <c r="L8" i="4"/>
  <c r="U8" i="4"/>
  <c r="T8" i="4"/>
  <c r="R8" i="4"/>
  <c r="O24" i="4"/>
  <c r="S24" i="4"/>
  <c r="AA24" i="4"/>
  <c r="R24" i="4"/>
  <c r="Q24" i="4"/>
  <c r="P24" i="4"/>
  <c r="Z24" i="4"/>
  <c r="N24" i="4"/>
  <c r="Y24" i="4"/>
  <c r="X24" i="4"/>
  <c r="L24" i="4"/>
  <c r="V24" i="4"/>
  <c r="U24" i="4"/>
  <c r="T24" i="4"/>
  <c r="W42" i="4"/>
  <c r="O42" i="4"/>
  <c r="T42" i="4"/>
  <c r="L42" i="4"/>
  <c r="S42" i="4"/>
  <c r="R42" i="4"/>
  <c r="AA42" i="4"/>
  <c r="Q42" i="4"/>
  <c r="Y42" i="4"/>
  <c r="N42" i="4"/>
  <c r="M42" i="4"/>
  <c r="X42" i="4"/>
  <c r="V42" i="4"/>
  <c r="K42" i="4"/>
  <c r="U42" i="4"/>
  <c r="P42" i="4"/>
  <c r="Z42" i="4"/>
  <c r="F12" i="4"/>
  <c r="Y28" i="4"/>
  <c r="Q28" i="4"/>
  <c r="Z28" i="4"/>
  <c r="P28" i="4"/>
  <c r="X28" i="4"/>
  <c r="O28" i="4"/>
  <c r="W28" i="4"/>
  <c r="L28" i="4"/>
  <c r="V28" i="4"/>
  <c r="K28" i="4"/>
  <c r="U28" i="4"/>
  <c r="T28" i="4"/>
  <c r="S28" i="4"/>
  <c r="R28" i="4"/>
  <c r="N28" i="4"/>
  <c r="AA28" i="4"/>
  <c r="M28" i="4"/>
  <c r="T7" i="4"/>
  <c r="Y10" i="4"/>
  <c r="Q10" i="4"/>
  <c r="N10" i="4"/>
  <c r="W10" i="4"/>
  <c r="O14" i="4"/>
  <c r="Z14" i="4"/>
  <c r="G15" i="4"/>
  <c r="H15" i="4" s="1"/>
  <c r="F18" i="4"/>
  <c r="G21" i="4"/>
  <c r="H21" i="4" s="1"/>
  <c r="F22" i="4"/>
  <c r="U27" i="4"/>
  <c r="G28" i="4"/>
  <c r="H28" i="4" s="1"/>
  <c r="E30" i="4"/>
  <c r="G30" i="4" s="1"/>
  <c r="AA33" i="4"/>
  <c r="V34" i="4"/>
  <c r="E37" i="4"/>
  <c r="G37" i="4" s="1"/>
  <c r="W41" i="4"/>
  <c r="W54" i="4"/>
  <c r="O54" i="4"/>
  <c r="Z54" i="4"/>
  <c r="Q54" i="4"/>
  <c r="S54" i="4"/>
  <c r="V54" i="4"/>
  <c r="K54" i="4"/>
  <c r="R54" i="4"/>
  <c r="M54" i="4"/>
  <c r="AA54" i="4"/>
  <c r="L54" i="4"/>
  <c r="Y54" i="4"/>
  <c r="X54" i="4"/>
  <c r="U54" i="4"/>
  <c r="T54" i="4"/>
  <c r="P54" i="4"/>
  <c r="N54" i="4"/>
  <c r="E7" i="4"/>
  <c r="G7" i="4" s="1"/>
  <c r="L7" i="4"/>
  <c r="O10" i="4"/>
  <c r="E12" i="4"/>
  <c r="G12" i="4" s="1"/>
  <c r="P14" i="4"/>
  <c r="AA14" i="4"/>
  <c r="E19" i="4"/>
  <c r="G19" i="4" s="1"/>
  <c r="V27" i="4"/>
  <c r="F30" i="4"/>
  <c r="Z34" i="4"/>
  <c r="P10" i="4"/>
  <c r="E41" i="4"/>
  <c r="G41" i="4" s="1"/>
  <c r="H41" i="4" s="1"/>
  <c r="Z43" i="4"/>
  <c r="R43" i="4"/>
  <c r="W43" i="4"/>
  <c r="O43" i="4"/>
  <c r="T43" i="4"/>
  <c r="S43" i="4"/>
  <c r="Q43" i="4"/>
  <c r="Y43" i="4"/>
  <c r="N43" i="4"/>
  <c r="X43" i="4"/>
  <c r="M43" i="4"/>
  <c r="V43" i="4"/>
  <c r="L43" i="4"/>
  <c r="U43" i="4"/>
  <c r="K43" i="4"/>
  <c r="AA43" i="4"/>
  <c r="P7" i="4"/>
  <c r="V7" i="4"/>
  <c r="Z10" i="4"/>
  <c r="Q14" i="4"/>
  <c r="E16" i="4"/>
  <c r="G16" i="4" s="1"/>
  <c r="F16" i="4"/>
  <c r="H25" i="4"/>
  <c r="V33" i="4"/>
  <c r="N33" i="4"/>
  <c r="X33" i="4"/>
  <c r="O33" i="4"/>
  <c r="M33" i="4"/>
  <c r="W33" i="4"/>
  <c r="T33" i="4"/>
  <c r="P33" i="4"/>
  <c r="E5" i="4"/>
  <c r="G5" i="4" s="1"/>
  <c r="N7" i="4"/>
  <c r="W7" i="4"/>
  <c r="E8" i="4"/>
  <c r="G8" i="4" s="1"/>
  <c r="R10" i="4"/>
  <c r="AA10" i="4"/>
  <c r="E22" i="4"/>
  <c r="G22" i="4" s="1"/>
  <c r="M27" i="4"/>
  <c r="E31" i="4"/>
  <c r="G31" i="4" s="1"/>
  <c r="Q32" i="4"/>
  <c r="Q33" i="4"/>
  <c r="E36" i="4"/>
  <c r="G36" i="4" s="1"/>
  <c r="E39" i="4"/>
  <c r="G39" i="4" s="1"/>
  <c r="W51" i="4"/>
  <c r="X51" i="4"/>
  <c r="O51" i="4"/>
  <c r="Z51" i="4"/>
  <c r="Q51" i="4"/>
  <c r="V51" i="4"/>
  <c r="L51" i="4"/>
  <c r="S51" i="4"/>
  <c r="Y51" i="4"/>
  <c r="U51" i="4"/>
  <c r="T51" i="4"/>
  <c r="R51" i="4"/>
  <c r="P51" i="4"/>
  <c r="N51" i="4"/>
  <c r="M51" i="4"/>
  <c r="AA51" i="4"/>
  <c r="K51" i="4"/>
  <c r="R33" i="4"/>
  <c r="E35" i="4"/>
  <c r="G35" i="4" s="1"/>
  <c r="F39" i="4"/>
  <c r="X41" i="4"/>
  <c r="Q7" i="4"/>
  <c r="Z7" i="4"/>
  <c r="E9" i="4"/>
  <c r="G9" i="4" s="1"/>
  <c r="T10" i="4"/>
  <c r="U14" i="4"/>
  <c r="T14" i="4"/>
  <c r="S14" i="4"/>
  <c r="W14" i="4"/>
  <c r="E23" i="4"/>
  <c r="G23" i="4" s="1"/>
  <c r="E24" i="4"/>
  <c r="G24" i="4" s="1"/>
  <c r="H24" i="4" s="1"/>
  <c r="W27" i="4"/>
  <c r="O27" i="4"/>
  <c r="T27" i="4"/>
  <c r="S27" i="4"/>
  <c r="P27" i="4"/>
  <c r="AA27" i="4"/>
  <c r="U33" i="4"/>
  <c r="AA38" i="4"/>
  <c r="S38" i="4"/>
  <c r="K38" i="4"/>
  <c r="X38" i="4"/>
  <c r="P38" i="4"/>
  <c r="U38" i="4"/>
  <c r="R38" i="4"/>
  <c r="Z38" i="4"/>
  <c r="O38" i="4"/>
  <c r="Y38" i="4"/>
  <c r="N38" i="4"/>
  <c r="V38" i="4"/>
  <c r="L38" i="4"/>
  <c r="Q38" i="4"/>
  <c r="R7" i="4"/>
  <c r="AA7" i="4"/>
  <c r="L10" i="4"/>
  <c r="U10" i="4"/>
  <c r="L14" i="4"/>
  <c r="Q27" i="4"/>
  <c r="G29" i="4"/>
  <c r="AA32" i="4"/>
  <c r="S32" i="4"/>
  <c r="U32" i="4"/>
  <c r="L32" i="4"/>
  <c r="Y32" i="4"/>
  <c r="P32" i="4"/>
  <c r="X32" i="4"/>
  <c r="O32" i="4"/>
  <c r="V32" i="4"/>
  <c r="Y33" i="4"/>
  <c r="X34" i="4"/>
  <c r="P34" i="4"/>
  <c r="W34" i="4"/>
  <c r="N34" i="4"/>
  <c r="AA34" i="4"/>
  <c r="R34" i="4"/>
  <c r="Y34" i="4"/>
  <c r="O34" i="4"/>
  <c r="T34" i="4"/>
  <c r="G38" i="4"/>
  <c r="H38" i="4" s="1"/>
  <c r="T38" i="4"/>
  <c r="S10" i="4"/>
  <c r="S7" i="4"/>
  <c r="E13" i="4"/>
  <c r="G13" i="4" s="1"/>
  <c r="N14" i="4"/>
  <c r="Y14" i="4"/>
  <c r="E18" i="4"/>
  <c r="G18" i="4" s="1"/>
  <c r="F26" i="4"/>
  <c r="Z33" i="4"/>
  <c r="W38" i="4"/>
  <c r="AA47" i="4"/>
  <c r="S47" i="4"/>
  <c r="K47" i="4"/>
  <c r="U47" i="4"/>
  <c r="M47" i="4"/>
  <c r="Z47" i="4"/>
  <c r="P47" i="4"/>
  <c r="W47" i="4"/>
  <c r="L47" i="4"/>
  <c r="X47" i="4"/>
  <c r="V47" i="4"/>
  <c r="T47" i="4"/>
  <c r="Q47" i="4"/>
  <c r="O47" i="4"/>
  <c r="N47" i="4"/>
  <c r="Y47" i="4"/>
  <c r="E32" i="4"/>
  <c r="G32" i="4" s="1"/>
  <c r="F40" i="4"/>
  <c r="R41" i="4"/>
  <c r="U48" i="4"/>
  <c r="G49" i="4"/>
  <c r="H49" i="4" s="1"/>
  <c r="U49" i="4"/>
  <c r="F50" i="4"/>
  <c r="S52" i="4"/>
  <c r="F53" i="4"/>
  <c r="E54" i="4"/>
  <c r="G54" i="4" s="1"/>
  <c r="H54" i="4" s="1"/>
  <c r="F56" i="4"/>
  <c r="F57" i="4"/>
  <c r="E58" i="4"/>
  <c r="G58" i="4" s="1"/>
  <c r="F58" i="4"/>
  <c r="M60" i="4"/>
  <c r="E66" i="4"/>
  <c r="G66" i="4" s="1"/>
  <c r="H66" i="4" s="1"/>
  <c r="E78" i="4"/>
  <c r="G78" i="4" s="1"/>
  <c r="Y48" i="4"/>
  <c r="V49" i="4"/>
  <c r="U52" i="4"/>
  <c r="E56" i="4"/>
  <c r="G56" i="4" s="1"/>
  <c r="H56" i="4" s="1"/>
  <c r="G63" i="4"/>
  <c r="H63" i="4" s="1"/>
  <c r="E76" i="4"/>
  <c r="G76" i="4" s="1"/>
  <c r="H76" i="4" s="1"/>
  <c r="E26" i="4"/>
  <c r="G26" i="4" s="1"/>
  <c r="E33" i="4"/>
  <c r="G33" i="4" s="1"/>
  <c r="E42" i="4"/>
  <c r="W49" i="4"/>
  <c r="X52" i="4"/>
  <c r="M61" i="4"/>
  <c r="Y61" i="4"/>
  <c r="X61" i="4"/>
  <c r="N61" i="4"/>
  <c r="F20" i="4"/>
  <c r="U41" i="4"/>
  <c r="F17" i="4"/>
  <c r="F29" i="4"/>
  <c r="K41" i="4"/>
  <c r="V41" i="4"/>
  <c r="E47" i="4"/>
  <c r="G47" i="4" s="1"/>
  <c r="H47" i="4" s="1"/>
  <c r="M48" i="4"/>
  <c r="L49" i="4"/>
  <c r="Z49" i="4"/>
  <c r="E51" i="4"/>
  <c r="G51" i="4" s="1"/>
  <c r="H51" i="4" s="1"/>
  <c r="Z52" i="4"/>
  <c r="T60" i="4"/>
  <c r="L60" i="4"/>
  <c r="X60" i="4"/>
  <c r="P60" i="4"/>
  <c r="AA60" i="4"/>
  <c r="Q60" i="4"/>
  <c r="S60" i="4"/>
  <c r="N60" i="4"/>
  <c r="Y60" i="4"/>
  <c r="K60" i="4"/>
  <c r="W60" i="4"/>
  <c r="V60" i="4"/>
  <c r="O60" i="4"/>
  <c r="Z60" i="4"/>
  <c r="P61" i="4"/>
  <c r="Z66" i="4"/>
  <c r="O66" i="4"/>
  <c r="S66" i="4"/>
  <c r="AA66" i="4"/>
  <c r="W66" i="4"/>
  <c r="V66" i="4"/>
  <c r="L66" i="4"/>
  <c r="M49" i="4"/>
  <c r="G40" i="4"/>
  <c r="H40" i="4" s="1"/>
  <c r="N41" i="4"/>
  <c r="G42" i="4"/>
  <c r="H42" i="4" s="1"/>
  <c r="F45" i="4"/>
  <c r="H45" i="4" s="1"/>
  <c r="E46" i="4"/>
  <c r="G46" i="4" s="1"/>
  <c r="E48" i="4"/>
  <c r="G48" i="4" s="1"/>
  <c r="H48" i="4" s="1"/>
  <c r="Z61" i="4"/>
  <c r="V63" i="4"/>
  <c r="P66" i="4"/>
  <c r="AA68" i="4"/>
  <c r="S68" i="4"/>
  <c r="K68" i="4"/>
  <c r="W68" i="4"/>
  <c r="O68" i="4"/>
  <c r="R68" i="4"/>
  <c r="Q68" i="4"/>
  <c r="V68" i="4"/>
  <c r="L68" i="4"/>
  <c r="U68" i="4"/>
  <c r="P68" i="4"/>
  <c r="M68" i="4"/>
  <c r="Z68" i="4"/>
  <c r="T68" i="4"/>
  <c r="P71" i="4"/>
  <c r="T41" i="4"/>
  <c r="L41" i="4"/>
  <c r="Y41" i="4"/>
  <c r="Q41" i="4"/>
  <c r="O41" i="4"/>
  <c r="Z41" i="4"/>
  <c r="V48" i="4"/>
  <c r="N48" i="4"/>
  <c r="X48" i="4"/>
  <c r="P48" i="4"/>
  <c r="AA48" i="4"/>
  <c r="Q48" i="4"/>
  <c r="W48" i="4"/>
  <c r="L48" i="4"/>
  <c r="S48" i="4"/>
  <c r="E57" i="4"/>
  <c r="G57" i="4" s="1"/>
  <c r="F36" i="4"/>
  <c r="F37" i="4"/>
  <c r="P41" i="4"/>
  <c r="AA41" i="4"/>
  <c r="F44" i="4"/>
  <c r="T48" i="4"/>
  <c r="Y49" i="4"/>
  <c r="Q49" i="4"/>
  <c r="AA49" i="4"/>
  <c r="S49" i="4"/>
  <c r="K49" i="4"/>
  <c r="R49" i="4"/>
  <c r="X49" i="4"/>
  <c r="N49" i="4"/>
  <c r="T49" i="4"/>
  <c r="Y52" i="4"/>
  <c r="Q52" i="4"/>
  <c r="T52" i="4"/>
  <c r="K52" i="4"/>
  <c r="V52" i="4"/>
  <c r="M52" i="4"/>
  <c r="AA52" i="4"/>
  <c r="O52" i="4"/>
  <c r="W52" i="4"/>
  <c r="R52" i="4"/>
  <c r="E61" i="4"/>
  <c r="G61" i="4" s="1"/>
  <c r="H61" i="4" s="1"/>
  <c r="F62" i="4"/>
  <c r="E62" i="4"/>
  <c r="G62" i="4" s="1"/>
  <c r="W71" i="4"/>
  <c r="T71" i="4"/>
  <c r="F55" i="4"/>
  <c r="E67" i="4"/>
  <c r="G67" i="4" s="1"/>
  <c r="F69" i="4"/>
  <c r="S76" i="4"/>
  <c r="E55" i="4"/>
  <c r="G55" i="4" s="1"/>
  <c r="W61" i="4"/>
  <c r="O61" i="4"/>
  <c r="AA61" i="4"/>
  <c r="S61" i="4"/>
  <c r="K61" i="4"/>
  <c r="T61" i="4"/>
  <c r="R61" i="4"/>
  <c r="V61" i="4"/>
  <c r="L61" i="4"/>
  <c r="U61" i="4"/>
  <c r="R66" i="4"/>
  <c r="H72" i="4"/>
  <c r="Y76" i="4"/>
  <c r="Q76" i="4"/>
  <c r="Z76" i="4"/>
  <c r="P76" i="4"/>
  <c r="AA76" i="4"/>
  <c r="O76" i="4"/>
  <c r="W76" i="4"/>
  <c r="M76" i="4"/>
  <c r="U76" i="4"/>
  <c r="K76" i="4"/>
  <c r="X76" i="4"/>
  <c r="V76" i="4"/>
  <c r="N76" i="4"/>
  <c r="L76" i="4"/>
  <c r="F65" i="4"/>
  <c r="Y72" i="4"/>
  <c r="Q72" i="4"/>
  <c r="U72" i="4"/>
  <c r="L72" i="4"/>
  <c r="S72" i="4"/>
  <c r="Z72" i="4"/>
  <c r="P72" i="4"/>
  <c r="V72" i="4"/>
  <c r="T72" i="4"/>
  <c r="AA72" i="4"/>
  <c r="M72" i="4"/>
  <c r="X72" i="4"/>
  <c r="K72" i="4"/>
  <c r="AA70" i="4"/>
  <c r="Y70" i="4"/>
  <c r="Q70" i="4"/>
  <c r="U70" i="4"/>
  <c r="M70" i="4"/>
  <c r="T70" i="4"/>
  <c r="S70" i="4"/>
  <c r="X70" i="4"/>
  <c r="N70" i="4"/>
  <c r="W70" i="4"/>
  <c r="L70" i="4"/>
  <c r="K70" i="4"/>
  <c r="E73" i="4"/>
  <c r="G73" i="4" s="1"/>
  <c r="H73" i="4" s="1"/>
  <c r="F75" i="4"/>
  <c r="F79" i="4"/>
  <c r="E79" i="4"/>
  <c r="G79" i="4" s="1"/>
  <c r="F67" i="4"/>
  <c r="G68" i="4"/>
  <c r="H68" i="4" s="1"/>
  <c r="E69" i="4"/>
  <c r="G69" i="4" s="1"/>
  <c r="P70" i="4"/>
  <c r="V71" i="4"/>
  <c r="N71" i="4"/>
  <c r="X71" i="4"/>
  <c r="O71" i="4"/>
  <c r="U71" i="4"/>
  <c r="L71" i="4"/>
  <c r="S71" i="4"/>
  <c r="AA71" i="4"/>
  <c r="M71" i="4"/>
  <c r="Z71" i="4"/>
  <c r="K71" i="4"/>
  <c r="R71" i="4"/>
  <c r="Q71" i="4"/>
  <c r="N72" i="4"/>
  <c r="E53" i="4"/>
  <c r="G53" i="4" s="1"/>
  <c r="H53" i="4" s="1"/>
  <c r="U63" i="4"/>
  <c r="M63" i="4"/>
  <c r="Y63" i="4"/>
  <c r="Q63" i="4"/>
  <c r="X63" i="4"/>
  <c r="F64" i="4"/>
  <c r="H64" i="4" s="1"/>
  <c r="U73" i="4"/>
  <c r="F74" i="4"/>
  <c r="F99" i="4"/>
  <c r="V73" i="4"/>
  <c r="F77" i="4"/>
  <c r="F78" i="4"/>
  <c r="Z82" i="4"/>
  <c r="R82" i="4"/>
  <c r="T82" i="4"/>
  <c r="K82" i="4"/>
  <c r="V82" i="4"/>
  <c r="L82" i="4"/>
  <c r="U82" i="4"/>
  <c r="S82" i="4"/>
  <c r="AA82" i="4"/>
  <c r="P82" i="4"/>
  <c r="W82" i="4"/>
  <c r="U98" i="4"/>
  <c r="E81" i="4"/>
  <c r="G81" i="4" s="1"/>
  <c r="F92" i="4"/>
  <c r="AA101" i="4"/>
  <c r="S101" i="4"/>
  <c r="K101" i="4"/>
  <c r="Z101" i="4"/>
  <c r="R101" i="4"/>
  <c r="Y101" i="4"/>
  <c r="Q101" i="4"/>
  <c r="X101" i="4"/>
  <c r="P101" i="4"/>
  <c r="W101" i="4"/>
  <c r="O101" i="4"/>
  <c r="V101" i="4"/>
  <c r="T101" i="4"/>
  <c r="N101" i="4"/>
  <c r="L101" i="4"/>
  <c r="U101" i="4"/>
  <c r="M101" i="4"/>
  <c r="Y82" i="4"/>
  <c r="G91" i="4"/>
  <c r="AA94" i="4"/>
  <c r="S94" i="4"/>
  <c r="K94" i="4"/>
  <c r="R94" i="4"/>
  <c r="Y94" i="4"/>
  <c r="P94" i="4"/>
  <c r="X94" i="4"/>
  <c r="O94" i="4"/>
  <c r="V94" i="4"/>
  <c r="M94" i="4"/>
  <c r="W94" i="4"/>
  <c r="U94" i="4"/>
  <c r="T94" i="4"/>
  <c r="Q94" i="4"/>
  <c r="N94" i="4"/>
  <c r="L94" i="4"/>
  <c r="T63" i="4"/>
  <c r="U66" i="4"/>
  <c r="M66" i="4"/>
  <c r="Y66" i="4"/>
  <c r="Q66" i="4"/>
  <c r="N66" i="4"/>
  <c r="X66" i="4"/>
  <c r="F87" i="4"/>
  <c r="F59" i="4"/>
  <c r="H59" i="4" s="1"/>
  <c r="G71" i="4"/>
  <c r="H71" i="4" s="1"/>
  <c r="T73" i="4"/>
  <c r="L73" i="4"/>
  <c r="S73" i="4"/>
  <c r="Z73" i="4"/>
  <c r="Q73" i="4"/>
  <c r="X73" i="4"/>
  <c r="O73" i="4"/>
  <c r="P73" i="4"/>
  <c r="E88" i="4"/>
  <c r="G88" i="4" s="1"/>
  <c r="F88" i="4"/>
  <c r="E77" i="4"/>
  <c r="G77" i="4" s="1"/>
  <c r="X95" i="4"/>
  <c r="P95" i="4"/>
  <c r="V95" i="4"/>
  <c r="N95" i="4"/>
  <c r="T95" i="4"/>
  <c r="R95" i="4"/>
  <c r="Z95" i="4"/>
  <c r="O95" i="4"/>
  <c r="Y95" i="4"/>
  <c r="M95" i="4"/>
  <c r="U95" i="4"/>
  <c r="K95" i="4"/>
  <c r="Q95" i="4"/>
  <c r="E100" i="4"/>
  <c r="G100" i="4" s="1"/>
  <c r="S95" i="4"/>
  <c r="E97" i="4"/>
  <c r="G97" i="4" s="1"/>
  <c r="F84" i="4"/>
  <c r="E87" i="4"/>
  <c r="G87" i="4" s="1"/>
  <c r="H87" i="4" s="1"/>
  <c r="F90" i="4"/>
  <c r="W95" i="4"/>
  <c r="N98" i="4"/>
  <c r="F83" i="4"/>
  <c r="E90" i="4"/>
  <c r="G90" i="4" s="1"/>
  <c r="AA95" i="4"/>
  <c r="N96" i="4"/>
  <c r="F81" i="4"/>
  <c r="E93" i="4"/>
  <c r="G93" i="4" s="1"/>
  <c r="H93" i="4" s="1"/>
  <c r="E94" i="4"/>
  <c r="G94" i="4" s="1"/>
  <c r="H94" i="4" s="1"/>
  <c r="G98" i="4"/>
  <c r="H98" i="4" s="1"/>
  <c r="F85" i="4"/>
  <c r="Y93" i="4"/>
  <c r="Q93" i="4"/>
  <c r="U93" i="4"/>
  <c r="L93" i="4"/>
  <c r="S93" i="4"/>
  <c r="AA93" i="4"/>
  <c r="R93" i="4"/>
  <c r="X93" i="4"/>
  <c r="O93" i="4"/>
  <c r="T93" i="4"/>
  <c r="AA96" i="4"/>
  <c r="S96" i="4"/>
  <c r="K96" i="4"/>
  <c r="Y96" i="4"/>
  <c r="Q96" i="4"/>
  <c r="V96" i="4"/>
  <c r="L96" i="4"/>
  <c r="T96" i="4"/>
  <c r="P96" i="4"/>
  <c r="Z96" i="4"/>
  <c r="O96" i="4"/>
  <c r="W96" i="4"/>
  <c r="M96" i="4"/>
  <c r="U96" i="4"/>
  <c r="Z98" i="4"/>
  <c r="R98" i="4"/>
  <c r="Y98" i="4"/>
  <c r="Q98" i="4"/>
  <c r="X98" i="4"/>
  <c r="P98" i="4"/>
  <c r="W98" i="4"/>
  <c r="O98" i="4"/>
  <c r="S98" i="4"/>
  <c r="M98" i="4"/>
  <c r="AA98" i="4"/>
  <c r="K98" i="4"/>
  <c r="V98" i="4"/>
  <c r="T98" i="4"/>
  <c r="F97" i="4"/>
  <c r="E102" i="4"/>
  <c r="G102" i="4" s="1"/>
  <c r="F86" i="4"/>
  <c r="E95" i="4"/>
  <c r="G95" i="4" s="1"/>
  <c r="H95" i="4" s="1"/>
  <c r="F89" i="4"/>
  <c r="H89" i="4" s="1"/>
  <c r="F91" i="4"/>
  <c r="F103" i="4"/>
  <c r="G103" i="4"/>
  <c r="E99" i="4"/>
  <c r="G99" i="4" s="1"/>
  <c r="H34" i="5" l="1"/>
  <c r="H68" i="5"/>
  <c r="H74" i="5"/>
  <c r="H30" i="5"/>
  <c r="H36" i="5"/>
  <c r="H54" i="5"/>
  <c r="H43" i="5"/>
  <c r="H75" i="5"/>
  <c r="H35" i="5"/>
  <c r="H23" i="5"/>
  <c r="H9" i="5"/>
  <c r="H78" i="5"/>
  <c r="H12" i="5"/>
  <c r="H15" i="5"/>
  <c r="H88" i="4"/>
  <c r="H30" i="4"/>
  <c r="H22" i="4"/>
  <c r="H62" i="4"/>
  <c r="H58" i="4"/>
  <c r="H16" i="4"/>
  <c r="H81" i="4"/>
  <c r="H26" i="4"/>
  <c r="H18" i="4"/>
  <c r="H97" i="4"/>
  <c r="H77" i="4"/>
  <c r="H39" i="4"/>
  <c r="H29" i="4"/>
  <c r="H103" i="4"/>
  <c r="K50" i="5"/>
  <c r="N50" i="5"/>
  <c r="M50" i="5"/>
  <c r="P50" i="5"/>
  <c r="Q50" i="5"/>
  <c r="O50" i="5"/>
  <c r="L50" i="5"/>
  <c r="O11" i="5"/>
  <c r="O12" i="5"/>
  <c r="N12" i="5"/>
  <c r="L12" i="5"/>
  <c r="P12" i="5"/>
  <c r="M10" i="5"/>
  <c r="Q10" i="5"/>
  <c r="O10" i="5"/>
  <c r="P10" i="5"/>
  <c r="H18" i="5"/>
  <c r="O17" i="5"/>
  <c r="P17" i="5"/>
  <c r="N17" i="5"/>
  <c r="M17" i="5"/>
  <c r="L17" i="5"/>
  <c r="K17" i="5"/>
  <c r="Q17" i="5"/>
  <c r="H17" i="5"/>
  <c r="H72" i="5"/>
  <c r="L18" i="5"/>
  <c r="O18" i="5"/>
  <c r="N18" i="5"/>
  <c r="M18" i="5"/>
  <c r="K18" i="5"/>
  <c r="Q18" i="5"/>
  <c r="P18" i="5"/>
  <c r="O73" i="5"/>
  <c r="N73" i="5"/>
  <c r="M73" i="5"/>
  <c r="L73" i="5"/>
  <c r="K73" i="5"/>
  <c r="P73" i="5"/>
  <c r="Q73" i="5"/>
  <c r="P67" i="5"/>
  <c r="O67" i="5"/>
  <c r="M67" i="5"/>
  <c r="L67" i="5"/>
  <c r="K67" i="5"/>
  <c r="N67" i="5"/>
  <c r="Q67" i="5"/>
  <c r="F72" i="5"/>
  <c r="L47" i="5"/>
  <c r="M47" i="5"/>
  <c r="Q47" i="5"/>
  <c r="P47" i="5"/>
  <c r="O47" i="5"/>
  <c r="N47" i="5"/>
  <c r="K47" i="5"/>
  <c r="O30" i="5"/>
  <c r="M30" i="5"/>
  <c r="L30" i="5"/>
  <c r="Q30" i="5"/>
  <c r="P30" i="5"/>
  <c r="N30" i="5"/>
  <c r="K30" i="5"/>
  <c r="E10" i="5"/>
  <c r="G10" i="5" s="1"/>
  <c r="H10" i="5" s="1"/>
  <c r="H41" i="5"/>
  <c r="L74" i="5"/>
  <c r="K74" i="5"/>
  <c r="Q74" i="5"/>
  <c r="P74" i="5"/>
  <c r="O74" i="5"/>
  <c r="M74" i="5"/>
  <c r="N74" i="5"/>
  <c r="M60" i="5"/>
  <c r="L60" i="5"/>
  <c r="O60" i="5"/>
  <c r="Q60" i="5"/>
  <c r="P60" i="5"/>
  <c r="N60" i="5"/>
  <c r="K60" i="5"/>
  <c r="M36" i="5"/>
  <c r="O36" i="5"/>
  <c r="N36" i="5"/>
  <c r="K36" i="5"/>
  <c r="P36" i="5"/>
  <c r="Q36" i="5"/>
  <c r="L36" i="5"/>
  <c r="H24" i="5"/>
  <c r="P78" i="5"/>
  <c r="O78" i="5"/>
  <c r="N78" i="5"/>
  <c r="M78" i="5"/>
  <c r="L78" i="5"/>
  <c r="K78" i="5"/>
  <c r="Q78" i="5"/>
  <c r="H60" i="5"/>
  <c r="P35" i="5"/>
  <c r="K35" i="5"/>
  <c r="O35" i="5"/>
  <c r="N35" i="5"/>
  <c r="L35" i="5"/>
  <c r="Q35" i="5"/>
  <c r="M35" i="5"/>
  <c r="E50" i="5"/>
  <c r="G50" i="5" s="1"/>
  <c r="H50" i="5" s="1"/>
  <c r="P16" i="5"/>
  <c r="N16" i="5"/>
  <c r="L16" i="5"/>
  <c r="O16" i="5"/>
  <c r="M16" i="5"/>
  <c r="Q16" i="5"/>
  <c r="K16" i="5"/>
  <c r="P9" i="5"/>
  <c r="O9" i="5"/>
  <c r="N9" i="5"/>
  <c r="M9" i="5"/>
  <c r="Q9" i="5"/>
  <c r="N57" i="5"/>
  <c r="M57" i="5"/>
  <c r="P57" i="5"/>
  <c r="K57" i="5"/>
  <c r="Q57" i="5"/>
  <c r="O57" i="5"/>
  <c r="L57" i="5"/>
  <c r="O54" i="5"/>
  <c r="K54" i="5"/>
  <c r="P54" i="5"/>
  <c r="N54" i="5"/>
  <c r="Q54" i="5"/>
  <c r="M54" i="5"/>
  <c r="L54" i="5"/>
  <c r="F7" i="5"/>
  <c r="F66" i="5"/>
  <c r="H66" i="5" s="1"/>
  <c r="M52" i="5"/>
  <c r="O52" i="5"/>
  <c r="K52" i="5"/>
  <c r="Q52" i="5"/>
  <c r="P52" i="5"/>
  <c r="L52" i="5"/>
  <c r="N52" i="5"/>
  <c r="M15" i="5"/>
  <c r="Q15" i="5"/>
  <c r="O15" i="5"/>
  <c r="P15" i="5"/>
  <c r="L15" i="5"/>
  <c r="N15" i="5"/>
  <c r="K15" i="5"/>
  <c r="N41" i="5"/>
  <c r="L41" i="5"/>
  <c r="Q41" i="5"/>
  <c r="P41" i="5"/>
  <c r="M41" i="5"/>
  <c r="O41" i="5"/>
  <c r="K41" i="5"/>
  <c r="L55" i="5"/>
  <c r="O55" i="5"/>
  <c r="N55" i="5"/>
  <c r="M55" i="5"/>
  <c r="K55" i="5"/>
  <c r="Q55" i="5"/>
  <c r="P55" i="5"/>
  <c r="H16" i="5"/>
  <c r="O14" i="5"/>
  <c r="M13" i="5"/>
  <c r="Q13" i="5"/>
  <c r="P13" i="5"/>
  <c r="O13" i="5"/>
  <c r="H37" i="5"/>
  <c r="P43" i="5"/>
  <c r="M43" i="5"/>
  <c r="L43" i="5"/>
  <c r="O43" i="5"/>
  <c r="Q43" i="5"/>
  <c r="K43" i="5"/>
  <c r="N43" i="5"/>
  <c r="N24" i="5"/>
  <c r="L24" i="5"/>
  <c r="M24" i="5"/>
  <c r="K24" i="5"/>
  <c r="P24" i="5"/>
  <c r="Q24" i="5"/>
  <c r="O24" i="5"/>
  <c r="E73" i="5"/>
  <c r="G73" i="5" s="1"/>
  <c r="H73" i="5" s="1"/>
  <c r="Q75" i="5"/>
  <c r="P75" i="5"/>
  <c r="O75" i="5"/>
  <c r="N75" i="5"/>
  <c r="M75" i="5"/>
  <c r="L75" i="5"/>
  <c r="K75" i="5"/>
  <c r="E67" i="5"/>
  <c r="G67" i="5" s="1"/>
  <c r="H67" i="5" s="1"/>
  <c r="K29" i="5"/>
  <c r="O29" i="5"/>
  <c r="P29" i="5"/>
  <c r="N29" i="5"/>
  <c r="M29" i="5"/>
  <c r="L29" i="5"/>
  <c r="Q29" i="5"/>
  <c r="E28" i="5"/>
  <c r="G28" i="5" s="1"/>
  <c r="H28" i="5" s="1"/>
  <c r="H29" i="5"/>
  <c r="N28" i="5"/>
  <c r="M28" i="5"/>
  <c r="L28" i="5"/>
  <c r="K28" i="5"/>
  <c r="P28" i="5"/>
  <c r="Q28" i="5"/>
  <c r="O28" i="5"/>
  <c r="K34" i="5"/>
  <c r="N34" i="5"/>
  <c r="Q34" i="5"/>
  <c r="L34" i="5"/>
  <c r="O34" i="5"/>
  <c r="M34" i="5"/>
  <c r="P34" i="5"/>
  <c r="K58" i="5"/>
  <c r="M58" i="5"/>
  <c r="O58" i="5"/>
  <c r="N58" i="5"/>
  <c r="Q58" i="5"/>
  <c r="P58" i="5"/>
  <c r="L58" i="5"/>
  <c r="P37" i="5"/>
  <c r="L37" i="5"/>
  <c r="K37" i="5"/>
  <c r="O37" i="5"/>
  <c r="N37" i="5"/>
  <c r="M37" i="5"/>
  <c r="Q37" i="5"/>
  <c r="F44" i="5"/>
  <c r="L13" i="5" s="1"/>
  <c r="H57" i="5"/>
  <c r="M68" i="5"/>
  <c r="L68" i="5"/>
  <c r="Q68" i="5"/>
  <c r="O68" i="5"/>
  <c r="P68" i="5"/>
  <c r="N68" i="5"/>
  <c r="K68" i="5"/>
  <c r="F65" i="5"/>
  <c r="H65" i="5" s="1"/>
  <c r="H47" i="5"/>
  <c r="M23" i="5"/>
  <c r="Q23" i="5"/>
  <c r="O23" i="5"/>
  <c r="L23" i="5"/>
  <c r="P23" i="5"/>
  <c r="N23" i="5"/>
  <c r="K23" i="5"/>
  <c r="H13" i="5"/>
  <c r="H33" i="4"/>
  <c r="S34" i="4"/>
  <c r="S33" i="4"/>
  <c r="H31" i="4"/>
  <c r="X84" i="4"/>
  <c r="P84" i="4"/>
  <c r="Y84" i="4"/>
  <c r="O84" i="4"/>
  <c r="W84" i="4"/>
  <c r="N84" i="4"/>
  <c r="S84" i="4"/>
  <c r="R84" i="4"/>
  <c r="Q84" i="4"/>
  <c r="AA84" i="4"/>
  <c r="M84" i="4"/>
  <c r="Z84" i="4"/>
  <c r="L84" i="4"/>
  <c r="V84" i="4"/>
  <c r="K84" i="4"/>
  <c r="U84" i="4"/>
  <c r="T84" i="4"/>
  <c r="H32" i="4"/>
  <c r="H8" i="4"/>
  <c r="V8" i="4"/>
  <c r="H7" i="4"/>
  <c r="X11" i="4"/>
  <c r="X10" i="4"/>
  <c r="X7" i="4"/>
  <c r="X14" i="4"/>
  <c r="X90" i="4"/>
  <c r="P90" i="4"/>
  <c r="Y90" i="4"/>
  <c r="O90" i="4"/>
  <c r="W90" i="4"/>
  <c r="N90" i="4"/>
  <c r="S90" i="4"/>
  <c r="R90" i="4"/>
  <c r="Q90" i="4"/>
  <c r="AA90" i="4"/>
  <c r="M90" i="4"/>
  <c r="Z90" i="4"/>
  <c r="L90" i="4"/>
  <c r="V90" i="4"/>
  <c r="K90" i="4"/>
  <c r="U90" i="4"/>
  <c r="T90" i="4"/>
  <c r="H90" i="4"/>
  <c r="AA85" i="4"/>
  <c r="S85" i="4"/>
  <c r="K85" i="4"/>
  <c r="W85" i="4"/>
  <c r="N85" i="4"/>
  <c r="V85" i="4"/>
  <c r="M85" i="4"/>
  <c r="Z85" i="4"/>
  <c r="O85" i="4"/>
  <c r="Y85" i="4"/>
  <c r="L85" i="4"/>
  <c r="X85" i="4"/>
  <c r="U85" i="4"/>
  <c r="T85" i="4"/>
  <c r="R85" i="4"/>
  <c r="Q85" i="4"/>
  <c r="P85" i="4"/>
  <c r="T50" i="4"/>
  <c r="L50" i="4"/>
  <c r="V50" i="4"/>
  <c r="N50" i="4"/>
  <c r="U50" i="4"/>
  <c r="AA50" i="4"/>
  <c r="Q50" i="4"/>
  <c r="O50" i="4"/>
  <c r="Z50" i="4"/>
  <c r="M50" i="4"/>
  <c r="Y50" i="4"/>
  <c r="K50" i="4"/>
  <c r="X50" i="4"/>
  <c r="W50" i="4"/>
  <c r="S50" i="4"/>
  <c r="R50" i="4"/>
  <c r="P50" i="4"/>
  <c r="AA25" i="4"/>
  <c r="H9" i="4"/>
  <c r="V92" i="4"/>
  <c r="N92" i="4"/>
  <c r="U92" i="4"/>
  <c r="L92" i="4"/>
  <c r="T92" i="4"/>
  <c r="K92" i="4"/>
  <c r="AA92" i="4"/>
  <c r="R92" i="4"/>
  <c r="Y92" i="4"/>
  <c r="X92" i="4"/>
  <c r="W92" i="4"/>
  <c r="S92" i="4"/>
  <c r="Q92" i="4"/>
  <c r="P92" i="4"/>
  <c r="Z92" i="4"/>
  <c r="O92" i="4"/>
  <c r="M92" i="4"/>
  <c r="U99" i="4"/>
  <c r="M99" i="4"/>
  <c r="T99" i="4"/>
  <c r="L99" i="4"/>
  <c r="AA99" i="4"/>
  <c r="S99" i="4"/>
  <c r="K99" i="4"/>
  <c r="Z99" i="4"/>
  <c r="R99" i="4"/>
  <c r="P99" i="4"/>
  <c r="N99" i="4"/>
  <c r="X99" i="4"/>
  <c r="W99" i="4"/>
  <c r="Q99" i="4"/>
  <c r="V99" i="4"/>
  <c r="O99" i="4"/>
  <c r="Y99" i="4"/>
  <c r="V75" i="4"/>
  <c r="N75" i="4"/>
  <c r="S75" i="4"/>
  <c r="Y75" i="4"/>
  <c r="O75" i="4"/>
  <c r="W75" i="4"/>
  <c r="L75" i="4"/>
  <c r="T75" i="4"/>
  <c r="Z75" i="4"/>
  <c r="X75" i="4"/>
  <c r="P75" i="4"/>
  <c r="M75" i="4"/>
  <c r="AA75" i="4"/>
  <c r="R75" i="4"/>
  <c r="Q75" i="4"/>
  <c r="K75" i="4"/>
  <c r="U75" i="4"/>
  <c r="X57" i="4"/>
  <c r="P57" i="4"/>
  <c r="Z57" i="4"/>
  <c r="Q57" i="4"/>
  <c r="S57" i="4"/>
  <c r="W57" i="4"/>
  <c r="L57" i="4"/>
  <c r="U57" i="4"/>
  <c r="O57" i="4"/>
  <c r="M57" i="4"/>
  <c r="K57" i="4"/>
  <c r="AA57" i="4"/>
  <c r="Y57" i="4"/>
  <c r="V57" i="4"/>
  <c r="T57" i="4"/>
  <c r="R57" i="4"/>
  <c r="N57" i="4"/>
  <c r="W74" i="4"/>
  <c r="O74" i="4"/>
  <c r="AA74" i="4"/>
  <c r="R74" i="4"/>
  <c r="Y74" i="4"/>
  <c r="P74" i="4"/>
  <c r="V74" i="4"/>
  <c r="M74" i="4"/>
  <c r="N74" i="4"/>
  <c r="L74" i="4"/>
  <c r="T74" i="4"/>
  <c r="S74" i="4"/>
  <c r="K74" i="4"/>
  <c r="Z74" i="4"/>
  <c r="Q74" i="4"/>
  <c r="U74" i="4"/>
  <c r="X74" i="4"/>
  <c r="F100" i="4"/>
  <c r="H100" i="4" s="1"/>
  <c r="U83" i="4"/>
  <c r="M83" i="4"/>
  <c r="S83" i="4"/>
  <c r="AA83" i="4"/>
  <c r="R83" i="4"/>
  <c r="Y83" i="4"/>
  <c r="N83" i="4"/>
  <c r="X83" i="4"/>
  <c r="L83" i="4"/>
  <c r="W83" i="4"/>
  <c r="K83" i="4"/>
  <c r="V83" i="4"/>
  <c r="T83" i="4"/>
  <c r="Q83" i="4"/>
  <c r="O83" i="4"/>
  <c r="Z83" i="4"/>
  <c r="P83" i="4"/>
  <c r="X37" i="4"/>
  <c r="P37" i="4"/>
  <c r="U37" i="4"/>
  <c r="M37" i="4"/>
  <c r="T37" i="4"/>
  <c r="R37" i="4"/>
  <c r="Z37" i="4"/>
  <c r="O37" i="4"/>
  <c r="Y37" i="4"/>
  <c r="N37" i="4"/>
  <c r="V37" i="4"/>
  <c r="K37" i="4"/>
  <c r="L37" i="4"/>
  <c r="AA37" i="4"/>
  <c r="W37" i="4"/>
  <c r="S37" i="4"/>
  <c r="Q37" i="4"/>
  <c r="F19" i="4"/>
  <c r="Z20" i="4" s="1"/>
  <c r="X21" i="4"/>
  <c r="AA91" i="4"/>
  <c r="S91" i="4"/>
  <c r="K91" i="4"/>
  <c r="W91" i="4"/>
  <c r="N91" i="4"/>
  <c r="V91" i="4"/>
  <c r="M91" i="4"/>
  <c r="T91" i="4"/>
  <c r="O91" i="4"/>
  <c r="Z91" i="4"/>
  <c r="L91" i="4"/>
  <c r="Y91" i="4"/>
  <c r="X91" i="4"/>
  <c r="U91" i="4"/>
  <c r="R91" i="4"/>
  <c r="Q91" i="4"/>
  <c r="P91" i="4"/>
  <c r="U89" i="4"/>
  <c r="M89" i="4"/>
  <c r="S89" i="4"/>
  <c r="AA89" i="4"/>
  <c r="R89" i="4"/>
  <c r="Y89" i="4"/>
  <c r="N89" i="4"/>
  <c r="X89" i="4"/>
  <c r="L89" i="4"/>
  <c r="W89" i="4"/>
  <c r="K89" i="4"/>
  <c r="V89" i="4"/>
  <c r="T89" i="4"/>
  <c r="Q89" i="4"/>
  <c r="O89" i="4"/>
  <c r="Z89" i="4"/>
  <c r="P89" i="4"/>
  <c r="E84" i="4"/>
  <c r="G84" i="4" s="1"/>
  <c r="H84" i="4" s="1"/>
  <c r="Z88" i="4"/>
  <c r="R88" i="4"/>
  <c r="U88" i="4"/>
  <c r="L88" i="4"/>
  <c r="T88" i="4"/>
  <c r="K88" i="4"/>
  <c r="W88" i="4"/>
  <c r="V88" i="4"/>
  <c r="S88" i="4"/>
  <c r="Q88" i="4"/>
  <c r="P88" i="4"/>
  <c r="AA88" i="4"/>
  <c r="O88" i="4"/>
  <c r="Y88" i="4"/>
  <c r="X88" i="4"/>
  <c r="N88" i="4"/>
  <c r="M88" i="4"/>
  <c r="H91" i="4"/>
  <c r="H79" i="4"/>
  <c r="H55" i="4"/>
  <c r="E50" i="4"/>
  <c r="G50" i="4" s="1"/>
  <c r="H50" i="4" s="1"/>
  <c r="U36" i="4"/>
  <c r="M36" i="4"/>
  <c r="Z36" i="4"/>
  <c r="R36" i="4"/>
  <c r="T36" i="4"/>
  <c r="Q36" i="4"/>
  <c r="Y36" i="4"/>
  <c r="O36" i="4"/>
  <c r="X36" i="4"/>
  <c r="N36" i="4"/>
  <c r="V36" i="4"/>
  <c r="K36" i="4"/>
  <c r="AA36" i="4"/>
  <c r="W36" i="4"/>
  <c r="S36" i="4"/>
  <c r="P36" i="4"/>
  <c r="L36" i="4"/>
  <c r="U20" i="4"/>
  <c r="T20" i="4"/>
  <c r="S20" i="4"/>
  <c r="Y20" i="4"/>
  <c r="N20" i="4"/>
  <c r="X20" i="4"/>
  <c r="L20" i="4"/>
  <c r="W20" i="4"/>
  <c r="V20" i="4"/>
  <c r="R20" i="4"/>
  <c r="Q20" i="4"/>
  <c r="H20" i="4"/>
  <c r="AA20" i="4"/>
  <c r="P20" i="4"/>
  <c r="O20" i="4"/>
  <c r="Z58" i="4"/>
  <c r="R58" i="4"/>
  <c r="U58" i="4"/>
  <c r="L58" i="4"/>
  <c r="W58" i="4"/>
  <c r="N58" i="4"/>
  <c r="S58" i="4"/>
  <c r="P58" i="4"/>
  <c r="Y58" i="4"/>
  <c r="M58" i="4"/>
  <c r="T58" i="4"/>
  <c r="O58" i="4"/>
  <c r="K58" i="4"/>
  <c r="AA58" i="4"/>
  <c r="X58" i="4"/>
  <c r="V58" i="4"/>
  <c r="Q58" i="4"/>
  <c r="F13" i="4"/>
  <c r="H13" i="4" s="1"/>
  <c r="V39" i="4"/>
  <c r="N39" i="4"/>
  <c r="AA39" i="4"/>
  <c r="S39" i="4"/>
  <c r="K39" i="4"/>
  <c r="X39" i="4"/>
  <c r="M39" i="4"/>
  <c r="U39" i="4"/>
  <c r="R39" i="4"/>
  <c r="Q39" i="4"/>
  <c r="Y39" i="4"/>
  <c r="O39" i="4"/>
  <c r="Z39" i="4"/>
  <c r="W39" i="4"/>
  <c r="T39" i="4"/>
  <c r="P39" i="4"/>
  <c r="L39" i="4"/>
  <c r="X12" i="4"/>
  <c r="P12" i="4"/>
  <c r="Y12" i="4"/>
  <c r="O12" i="4"/>
  <c r="T12" i="4"/>
  <c r="AA12" i="4"/>
  <c r="Q12" i="4"/>
  <c r="S12" i="4"/>
  <c r="R12" i="4"/>
  <c r="Z12" i="4"/>
  <c r="N12" i="4"/>
  <c r="W12" i="4"/>
  <c r="V12" i="4"/>
  <c r="L12" i="4"/>
  <c r="U12" i="4"/>
  <c r="E85" i="4"/>
  <c r="G85" i="4" s="1"/>
  <c r="H85" i="4" s="1"/>
  <c r="U86" i="4"/>
  <c r="M86" i="4"/>
  <c r="T86" i="4"/>
  <c r="K86" i="4"/>
  <c r="S86" i="4"/>
  <c r="AA86" i="4"/>
  <c r="P86" i="4"/>
  <c r="Z86" i="4"/>
  <c r="O86" i="4"/>
  <c r="Y86" i="4"/>
  <c r="N86" i="4"/>
  <c r="X86" i="4"/>
  <c r="L86" i="4"/>
  <c r="W86" i="4"/>
  <c r="V86" i="4"/>
  <c r="R86" i="4"/>
  <c r="Q86" i="4"/>
  <c r="H86" i="4"/>
  <c r="H83" i="4"/>
  <c r="Z79" i="4"/>
  <c r="R79" i="4"/>
  <c r="S79" i="4"/>
  <c r="Q79" i="4"/>
  <c r="Y79" i="4"/>
  <c r="O79" i="4"/>
  <c r="W79" i="4"/>
  <c r="M79" i="4"/>
  <c r="U79" i="4"/>
  <c r="T79" i="4"/>
  <c r="AA79" i="4"/>
  <c r="K79" i="4"/>
  <c r="X79" i="4"/>
  <c r="V79" i="4"/>
  <c r="P79" i="4"/>
  <c r="N79" i="4"/>
  <c r="L79" i="4"/>
  <c r="F46" i="4"/>
  <c r="Q22" i="4" s="1"/>
  <c r="W81" i="4"/>
  <c r="O81" i="4"/>
  <c r="X81" i="4"/>
  <c r="N81" i="4"/>
  <c r="U81" i="4"/>
  <c r="K81" i="4"/>
  <c r="T81" i="4"/>
  <c r="S81" i="4"/>
  <c r="AA81" i="4"/>
  <c r="Q81" i="4"/>
  <c r="L81" i="4"/>
  <c r="Z81" i="4"/>
  <c r="Y81" i="4"/>
  <c r="V81" i="4"/>
  <c r="R81" i="4"/>
  <c r="P81" i="4"/>
  <c r="M81" i="4"/>
  <c r="W78" i="4"/>
  <c r="O78" i="4"/>
  <c r="V78" i="4"/>
  <c r="M78" i="4"/>
  <c r="T78" i="4"/>
  <c r="R78" i="4"/>
  <c r="Z78" i="4"/>
  <c r="P78" i="4"/>
  <c r="X78" i="4"/>
  <c r="U78" i="4"/>
  <c r="L78" i="4"/>
  <c r="AA78" i="4"/>
  <c r="K78" i="4"/>
  <c r="N78" i="4"/>
  <c r="Y78" i="4"/>
  <c r="Q78" i="4"/>
  <c r="S78" i="4"/>
  <c r="W64" i="4"/>
  <c r="O64" i="4"/>
  <c r="AA64" i="4"/>
  <c r="S64" i="4"/>
  <c r="K64" i="4"/>
  <c r="X64" i="4"/>
  <c r="M64" i="4"/>
  <c r="V64" i="4"/>
  <c r="L64" i="4"/>
  <c r="Z64" i="4"/>
  <c r="P64" i="4"/>
  <c r="R64" i="4"/>
  <c r="N64" i="4"/>
  <c r="T64" i="4"/>
  <c r="Y64" i="4"/>
  <c r="U64" i="4"/>
  <c r="Q64" i="4"/>
  <c r="V69" i="4"/>
  <c r="N69" i="4"/>
  <c r="Z69" i="4"/>
  <c r="R69" i="4"/>
  <c r="S69" i="4"/>
  <c r="Q69" i="4"/>
  <c r="W69" i="4"/>
  <c r="L69" i="4"/>
  <c r="U69" i="4"/>
  <c r="K69" i="4"/>
  <c r="P69" i="4"/>
  <c r="M69" i="4"/>
  <c r="AA69" i="4"/>
  <c r="T69" i="4"/>
  <c r="Y69" i="4"/>
  <c r="X69" i="4"/>
  <c r="O69" i="4"/>
  <c r="H57" i="4"/>
  <c r="R63" i="4"/>
  <c r="O63" i="4"/>
  <c r="AA63" i="4"/>
  <c r="S63" i="4"/>
  <c r="Z63" i="4"/>
  <c r="W63" i="4"/>
  <c r="P63" i="4"/>
  <c r="H78" i="4"/>
  <c r="R27" i="4"/>
  <c r="F23" i="4"/>
  <c r="H23" i="4" s="1"/>
  <c r="F35" i="4"/>
  <c r="H37" i="4"/>
  <c r="Z27" i="4"/>
  <c r="N27" i="4"/>
  <c r="X27" i="4"/>
  <c r="H99" i="4"/>
  <c r="F102" i="4"/>
  <c r="U59" i="4"/>
  <c r="M59" i="4"/>
  <c r="S59" i="4"/>
  <c r="V59" i="4"/>
  <c r="L59" i="4"/>
  <c r="X59" i="4"/>
  <c r="K59" i="4"/>
  <c r="T59" i="4"/>
  <c r="R59" i="4"/>
  <c r="Q59" i="4"/>
  <c r="Y59" i="4"/>
  <c r="N59" i="4"/>
  <c r="AA59" i="4"/>
  <c r="Z59" i="4"/>
  <c r="W59" i="4"/>
  <c r="P59" i="4"/>
  <c r="O59" i="4"/>
  <c r="T77" i="4"/>
  <c r="L77" i="4"/>
  <c r="X77" i="4"/>
  <c r="O77" i="4"/>
  <c r="R77" i="4"/>
  <c r="Z77" i="4"/>
  <c r="P77" i="4"/>
  <c r="W77" i="4"/>
  <c r="M77" i="4"/>
  <c r="Y77" i="4"/>
  <c r="V77" i="4"/>
  <c r="N77" i="4"/>
  <c r="K77" i="4"/>
  <c r="AA77" i="4"/>
  <c r="U77" i="4"/>
  <c r="S77" i="4"/>
  <c r="Q77" i="4"/>
  <c r="E75" i="4"/>
  <c r="G75" i="4" s="1"/>
  <c r="H75" i="4" s="1"/>
  <c r="E74" i="4"/>
  <c r="G74" i="4" s="1"/>
  <c r="H74" i="4" s="1"/>
  <c r="Z65" i="4"/>
  <c r="R65" i="4"/>
  <c r="V65" i="4"/>
  <c r="N65" i="4"/>
  <c r="X65" i="4"/>
  <c r="M65" i="4"/>
  <c r="W65" i="4"/>
  <c r="L65" i="4"/>
  <c r="Q65" i="4"/>
  <c r="AA65" i="4"/>
  <c r="P65" i="4"/>
  <c r="Y65" i="4"/>
  <c r="T65" i="4"/>
  <c r="S65" i="4"/>
  <c r="O65" i="4"/>
  <c r="U65" i="4"/>
  <c r="K65" i="4"/>
  <c r="H67" i="4"/>
  <c r="Z62" i="4"/>
  <c r="R62" i="4"/>
  <c r="V62" i="4"/>
  <c r="N62" i="4"/>
  <c r="T62" i="4"/>
  <c r="S62" i="4"/>
  <c r="W62" i="4"/>
  <c r="L62" i="4"/>
  <c r="Y62" i="4"/>
  <c r="U62" i="4"/>
  <c r="Q62" i="4"/>
  <c r="P62" i="4"/>
  <c r="AA62" i="4"/>
  <c r="K62" i="4"/>
  <c r="X62" i="4"/>
  <c r="O62" i="4"/>
  <c r="M62" i="4"/>
  <c r="Z44" i="4"/>
  <c r="R44" i="4"/>
  <c r="V44" i="4"/>
  <c r="M44" i="4"/>
  <c r="S44" i="4"/>
  <c r="U44" i="4"/>
  <c r="T44" i="4"/>
  <c r="Q44" i="4"/>
  <c r="AA44" i="4"/>
  <c r="O44" i="4"/>
  <c r="Y44" i="4"/>
  <c r="N44" i="4"/>
  <c r="X44" i="4"/>
  <c r="L44" i="4"/>
  <c r="W44" i="4"/>
  <c r="K44" i="4"/>
  <c r="H44" i="4"/>
  <c r="P44" i="4"/>
  <c r="U56" i="4"/>
  <c r="M56" i="4"/>
  <c r="T56" i="4"/>
  <c r="K56" i="4"/>
  <c r="W56" i="4"/>
  <c r="N56" i="4"/>
  <c r="Y56" i="4"/>
  <c r="L56" i="4"/>
  <c r="V56" i="4"/>
  <c r="Q56" i="4"/>
  <c r="P56" i="4"/>
  <c r="O56" i="4"/>
  <c r="AA56" i="4"/>
  <c r="Z56" i="4"/>
  <c r="X56" i="4"/>
  <c r="S56" i="4"/>
  <c r="R56" i="4"/>
  <c r="T26" i="4"/>
  <c r="V26" i="4"/>
  <c r="M26" i="4"/>
  <c r="U26" i="4"/>
  <c r="AA26" i="4"/>
  <c r="P26" i="4"/>
  <c r="Z26" i="4"/>
  <c r="O26" i="4"/>
  <c r="Y26" i="4"/>
  <c r="N26" i="4"/>
  <c r="X26" i="4"/>
  <c r="W26" i="4"/>
  <c r="S26" i="4"/>
  <c r="R26" i="4"/>
  <c r="H12" i="4"/>
  <c r="Z22" i="4"/>
  <c r="R22" i="4"/>
  <c r="W22" i="4"/>
  <c r="N22" i="4"/>
  <c r="V22" i="4"/>
  <c r="M22" i="4"/>
  <c r="U22" i="4"/>
  <c r="T22" i="4"/>
  <c r="S22" i="4"/>
  <c r="P22" i="4"/>
  <c r="AA22" i="4"/>
  <c r="O22" i="4"/>
  <c r="Y22" i="4"/>
  <c r="X22" i="4"/>
  <c r="R15" i="4"/>
  <c r="H6" i="4"/>
  <c r="Y103" i="4"/>
  <c r="Q103" i="4"/>
  <c r="X103" i="4"/>
  <c r="P103" i="4"/>
  <c r="W103" i="4"/>
  <c r="O103" i="4"/>
  <c r="V103" i="4"/>
  <c r="N103" i="4"/>
  <c r="U103" i="4"/>
  <c r="M103" i="4"/>
  <c r="T103" i="4"/>
  <c r="S103" i="4"/>
  <c r="R103" i="4"/>
  <c r="L103" i="4"/>
  <c r="K103" i="4"/>
  <c r="AA103" i="4"/>
  <c r="Z103" i="4"/>
  <c r="V97" i="4"/>
  <c r="N97" i="4"/>
  <c r="T97" i="4"/>
  <c r="L97" i="4"/>
  <c r="Y97" i="4"/>
  <c r="O97" i="4"/>
  <c r="W97" i="4"/>
  <c r="K97" i="4"/>
  <c r="S97" i="4"/>
  <c r="R97" i="4"/>
  <c r="Z97" i="4"/>
  <c r="P97" i="4"/>
  <c r="M97" i="4"/>
  <c r="AA97" i="4"/>
  <c r="X97" i="4"/>
  <c r="U97" i="4"/>
  <c r="Q97" i="4"/>
  <c r="E92" i="4"/>
  <c r="G92" i="4" s="1"/>
  <c r="H92" i="4" s="1"/>
  <c r="N63" i="4"/>
  <c r="H69" i="4"/>
  <c r="E65" i="4"/>
  <c r="G65" i="4" s="1"/>
  <c r="H65" i="4" s="1"/>
  <c r="AA29" i="4"/>
  <c r="S29" i="4"/>
  <c r="K29" i="4"/>
  <c r="W29" i="4"/>
  <c r="N29" i="4"/>
  <c r="V29" i="4"/>
  <c r="M29" i="4"/>
  <c r="T29" i="4"/>
  <c r="R29" i="4"/>
  <c r="Q29" i="4"/>
  <c r="P29" i="4"/>
  <c r="O29" i="4"/>
  <c r="Z29" i="4"/>
  <c r="L29" i="4"/>
  <c r="Y29" i="4"/>
  <c r="X29" i="4"/>
  <c r="U29" i="4"/>
  <c r="Y40" i="4"/>
  <c r="Q40" i="4"/>
  <c r="V40" i="4"/>
  <c r="N40" i="4"/>
  <c r="Z40" i="4"/>
  <c r="O40" i="4"/>
  <c r="X40" i="4"/>
  <c r="M40" i="4"/>
  <c r="W40" i="4"/>
  <c r="L40" i="4"/>
  <c r="T40" i="4"/>
  <c r="S40" i="4"/>
  <c r="AA40" i="4"/>
  <c r="P40" i="4"/>
  <c r="U40" i="4"/>
  <c r="R40" i="4"/>
  <c r="K40" i="4"/>
  <c r="U6" i="4"/>
  <c r="W6" i="4"/>
  <c r="N6" i="4"/>
  <c r="V6" i="4"/>
  <c r="L6" i="4"/>
  <c r="T6" i="4"/>
  <c r="AA6" i="4"/>
  <c r="R6" i="4"/>
  <c r="Z6" i="4"/>
  <c r="Q6" i="4"/>
  <c r="Y6" i="4"/>
  <c r="P6" i="4"/>
  <c r="X6" i="4"/>
  <c r="O6" i="4"/>
  <c r="S6" i="4"/>
  <c r="X87" i="4"/>
  <c r="P87" i="4"/>
  <c r="Z87" i="4"/>
  <c r="Q87" i="4"/>
  <c r="Y87" i="4"/>
  <c r="O87" i="4"/>
  <c r="S87" i="4"/>
  <c r="R87" i="4"/>
  <c r="N87" i="4"/>
  <c r="AA87" i="4"/>
  <c r="M87" i="4"/>
  <c r="W87" i="4"/>
  <c r="L87" i="4"/>
  <c r="V87" i="4"/>
  <c r="K87" i="4"/>
  <c r="U87" i="4"/>
  <c r="T87" i="4"/>
  <c r="Z55" i="4"/>
  <c r="R55" i="4"/>
  <c r="V55" i="4"/>
  <c r="M55" i="4"/>
  <c r="X55" i="4"/>
  <c r="O55" i="4"/>
  <c r="P55" i="4"/>
  <c r="W55" i="4"/>
  <c r="K55" i="4"/>
  <c r="L55" i="4"/>
  <c r="AA55" i="4"/>
  <c r="Y55" i="4"/>
  <c r="U55" i="4"/>
  <c r="T55" i="4"/>
  <c r="S55" i="4"/>
  <c r="Q55" i="4"/>
  <c r="N55" i="4"/>
  <c r="U17" i="4"/>
  <c r="M17" i="4"/>
  <c r="S17" i="4"/>
  <c r="AA17" i="4"/>
  <c r="R17" i="4"/>
  <c r="W17" i="4"/>
  <c r="V17" i="4"/>
  <c r="T17" i="4"/>
  <c r="P17" i="4"/>
  <c r="Z17" i="4"/>
  <c r="O17" i="4"/>
  <c r="Y17" i="4"/>
  <c r="N17" i="4"/>
  <c r="X17" i="4"/>
  <c r="L17" i="4"/>
  <c r="T53" i="4"/>
  <c r="L53" i="4"/>
  <c r="AA53" i="4"/>
  <c r="R53" i="4"/>
  <c r="U53" i="4"/>
  <c r="K53" i="4"/>
  <c r="S53" i="4"/>
  <c r="Z53" i="4"/>
  <c r="O53" i="4"/>
  <c r="Q53" i="4"/>
  <c r="P53" i="4"/>
  <c r="N53" i="4"/>
  <c r="M53" i="4"/>
  <c r="Y53" i="4"/>
  <c r="X53" i="4"/>
  <c r="W53" i="4"/>
  <c r="V53" i="4"/>
  <c r="Z16" i="4"/>
  <c r="R16" i="4"/>
  <c r="U16" i="4"/>
  <c r="L16" i="4"/>
  <c r="T16" i="4"/>
  <c r="S16" i="4"/>
  <c r="Q16" i="4"/>
  <c r="P16" i="4"/>
  <c r="AA16" i="4"/>
  <c r="O16" i="4"/>
  <c r="Y16" i="4"/>
  <c r="N16" i="4"/>
  <c r="X16" i="4"/>
  <c r="W16" i="4"/>
  <c r="V16" i="4"/>
  <c r="V30" i="4"/>
  <c r="N30" i="4"/>
  <c r="U30" i="4"/>
  <c r="T30" i="4"/>
  <c r="AA30" i="4"/>
  <c r="R30" i="4"/>
  <c r="P30" i="4"/>
  <c r="O30" i="4"/>
  <c r="Z30" i="4"/>
  <c r="M30" i="4"/>
  <c r="Y30" i="4"/>
  <c r="X30" i="4"/>
  <c r="W30" i="4"/>
  <c r="S30" i="4"/>
  <c r="Q30" i="4"/>
  <c r="X18" i="4"/>
  <c r="Y18" i="4"/>
  <c r="O18" i="4"/>
  <c r="W18" i="4"/>
  <c r="N18" i="4"/>
  <c r="Q18" i="4"/>
  <c r="AA18" i="4"/>
  <c r="M18" i="4"/>
  <c r="Z18" i="4"/>
  <c r="V18" i="4"/>
  <c r="U18" i="4"/>
  <c r="T18" i="4"/>
  <c r="S18" i="4"/>
  <c r="R18" i="4"/>
  <c r="F5" i="4"/>
  <c r="Y27" i="4"/>
  <c r="H17" i="4"/>
  <c r="X67" i="4"/>
  <c r="P67" i="4"/>
  <c r="T67" i="4"/>
  <c r="L67" i="4"/>
  <c r="Z67" i="4"/>
  <c r="O67" i="4"/>
  <c r="Y67" i="4"/>
  <c r="N67" i="4"/>
  <c r="S67" i="4"/>
  <c r="R67" i="4"/>
  <c r="M67" i="4"/>
  <c r="AA67" i="4"/>
  <c r="W67" i="4"/>
  <c r="Q67" i="4"/>
  <c r="K67" i="4"/>
  <c r="V67" i="4"/>
  <c r="U67" i="4"/>
  <c r="U45" i="4"/>
  <c r="M45" i="4"/>
  <c r="T45" i="4"/>
  <c r="K45" i="4"/>
  <c r="Z45" i="4"/>
  <c r="Q45" i="4"/>
  <c r="Y45" i="4"/>
  <c r="N45" i="4"/>
  <c r="X45" i="4"/>
  <c r="L45" i="4"/>
  <c r="W45" i="4"/>
  <c r="S45" i="4"/>
  <c r="R45" i="4"/>
  <c r="P45" i="4"/>
  <c r="AA45" i="4"/>
  <c r="O45" i="4"/>
  <c r="V45" i="4"/>
  <c r="H36" i="4"/>
  <c r="L5" i="5" l="1"/>
  <c r="L9" i="4"/>
  <c r="Q26" i="4"/>
  <c r="Q17" i="4"/>
  <c r="K33" i="4"/>
  <c r="L34" i="4"/>
  <c r="Q9" i="4"/>
  <c r="L15" i="4"/>
  <c r="L22" i="4"/>
  <c r="P18" i="4"/>
  <c r="N8" i="5"/>
  <c r="L8" i="5"/>
  <c r="K66" i="5"/>
  <c r="P66" i="5"/>
  <c r="O66" i="5"/>
  <c r="M66" i="5"/>
  <c r="Q66" i="5"/>
  <c r="N66" i="5"/>
  <c r="L66" i="5"/>
  <c r="L9" i="5"/>
  <c r="Q6" i="5"/>
  <c r="M44" i="5"/>
  <c r="Q44" i="5"/>
  <c r="L44" i="5"/>
  <c r="K44" i="5"/>
  <c r="O44" i="5"/>
  <c r="N44" i="5"/>
  <c r="P44" i="5"/>
  <c r="H44" i="5"/>
  <c r="Q12" i="5"/>
  <c r="K11" i="5"/>
  <c r="K14" i="5"/>
  <c r="N13" i="5"/>
  <c r="K5" i="5"/>
  <c r="M6" i="5"/>
  <c r="K12" i="5"/>
  <c r="N5" i="5"/>
  <c r="K13" i="5"/>
  <c r="L11" i="5"/>
  <c r="K6" i="5"/>
  <c r="N10" i="5"/>
  <c r="M12" i="5"/>
  <c r="N7" i="5"/>
  <c r="M7" i="5"/>
  <c r="K7" i="5"/>
  <c r="L7" i="5"/>
  <c r="P7" i="5"/>
  <c r="O7" i="5"/>
  <c r="Q7" i="5"/>
  <c r="H7" i="5"/>
  <c r="K8" i="5"/>
  <c r="K9" i="5"/>
  <c r="K10" i="5"/>
  <c r="N65" i="5"/>
  <c r="M65" i="5"/>
  <c r="K65" i="5"/>
  <c r="P65" i="5"/>
  <c r="Q65" i="5"/>
  <c r="O65" i="5"/>
  <c r="L65" i="5"/>
  <c r="L14" i="5"/>
  <c r="Q72" i="5"/>
  <c r="P72" i="5"/>
  <c r="O72" i="5"/>
  <c r="N72" i="5"/>
  <c r="M72" i="5"/>
  <c r="K72" i="5"/>
  <c r="L72" i="5"/>
  <c r="L10" i="5"/>
  <c r="W32" i="4"/>
  <c r="K6" i="4"/>
  <c r="K15" i="4"/>
  <c r="M20" i="4"/>
  <c r="AA19" i="4"/>
  <c r="S19" i="4"/>
  <c r="K19" i="4"/>
  <c r="W19" i="4"/>
  <c r="N19" i="4"/>
  <c r="V19" i="4"/>
  <c r="M19" i="4"/>
  <c r="X19" i="4"/>
  <c r="U19" i="4"/>
  <c r="T19" i="4"/>
  <c r="R19" i="4"/>
  <c r="Q19" i="4"/>
  <c r="P19" i="4"/>
  <c r="Z19" i="4"/>
  <c r="O19" i="4"/>
  <c r="Y19" i="4"/>
  <c r="L19" i="4"/>
  <c r="M32" i="4"/>
  <c r="AA13" i="4"/>
  <c r="S13" i="4"/>
  <c r="K13" i="4"/>
  <c r="W13" i="4"/>
  <c r="N13" i="4"/>
  <c r="V13" i="4"/>
  <c r="X13" i="4"/>
  <c r="L13" i="4"/>
  <c r="U13" i="4"/>
  <c r="T13" i="4"/>
  <c r="R13" i="4"/>
  <c r="Q13" i="4"/>
  <c r="P13" i="4"/>
  <c r="Z13" i="4"/>
  <c r="O13" i="4"/>
  <c r="Y13" i="4"/>
  <c r="M13" i="4"/>
  <c r="K9" i="4"/>
  <c r="K21" i="4"/>
  <c r="K22" i="4"/>
  <c r="Z35" i="4"/>
  <c r="R35" i="4"/>
  <c r="W35" i="4"/>
  <c r="O35" i="4"/>
  <c r="T35" i="4"/>
  <c r="Y35" i="4"/>
  <c r="N35" i="4"/>
  <c r="X35" i="4"/>
  <c r="M35" i="4"/>
  <c r="U35" i="4"/>
  <c r="K35" i="4"/>
  <c r="V35" i="4"/>
  <c r="S35" i="4"/>
  <c r="Q35" i="4"/>
  <c r="P35" i="4"/>
  <c r="L35" i="4"/>
  <c r="AA35" i="4"/>
  <c r="H35" i="4"/>
  <c r="K7" i="4"/>
  <c r="K32" i="4"/>
  <c r="M6" i="4"/>
  <c r="K26" i="4"/>
  <c r="K31" i="4"/>
  <c r="M12" i="4"/>
  <c r="W24" i="4"/>
  <c r="L26" i="4"/>
  <c r="V102" i="4"/>
  <c r="N102" i="4"/>
  <c r="U102" i="4"/>
  <c r="M102" i="4"/>
  <c r="T102" i="4"/>
  <c r="L102" i="4"/>
  <c r="AA102" i="4"/>
  <c r="S102" i="4"/>
  <c r="K102" i="4"/>
  <c r="Z102" i="4"/>
  <c r="R102" i="4"/>
  <c r="P102" i="4"/>
  <c r="O102" i="4"/>
  <c r="Y102" i="4"/>
  <c r="X102" i="4"/>
  <c r="Q102" i="4"/>
  <c r="W102" i="4"/>
  <c r="U23" i="4"/>
  <c r="M23" i="4"/>
  <c r="V23" i="4"/>
  <c r="L23" i="4"/>
  <c r="T23" i="4"/>
  <c r="K23" i="4"/>
  <c r="AA23" i="4"/>
  <c r="P23" i="4"/>
  <c r="Z23" i="4"/>
  <c r="O23" i="4"/>
  <c r="Y23" i="4"/>
  <c r="N23" i="4"/>
  <c r="X23" i="4"/>
  <c r="W23" i="4"/>
  <c r="S23" i="4"/>
  <c r="R23" i="4"/>
  <c r="Q23" i="4"/>
  <c r="X46" i="4"/>
  <c r="P46" i="4"/>
  <c r="Z46" i="4"/>
  <c r="Q46" i="4"/>
  <c r="V46" i="4"/>
  <c r="M46" i="4"/>
  <c r="O46" i="4"/>
  <c r="AA46" i="4"/>
  <c r="N46" i="4"/>
  <c r="Y46" i="4"/>
  <c r="L46" i="4"/>
  <c r="U46" i="4"/>
  <c r="T46" i="4"/>
  <c r="S46" i="4"/>
  <c r="R46" i="4"/>
  <c r="W46" i="4"/>
  <c r="K46" i="4"/>
  <c r="L27" i="4"/>
  <c r="H102" i="4"/>
  <c r="L33" i="4"/>
  <c r="K12" i="4"/>
  <c r="H46" i="4"/>
  <c r="M8" i="4"/>
  <c r="Z5" i="4"/>
  <c r="R5" i="4"/>
  <c r="X5" i="4"/>
  <c r="O5" i="4"/>
  <c r="W5" i="4"/>
  <c r="N5" i="4"/>
  <c r="V5" i="4"/>
  <c r="M5" i="4"/>
  <c r="T5" i="4"/>
  <c r="K5" i="4"/>
  <c r="K34" i="4"/>
  <c r="S5" i="4"/>
  <c r="AA5" i="4"/>
  <c r="Q5" i="4"/>
  <c r="Y5" i="4"/>
  <c r="P5" i="4"/>
  <c r="U5" i="4"/>
  <c r="L5" i="4"/>
  <c r="K14" i="4"/>
  <c r="K11" i="4"/>
  <c r="K27" i="4"/>
  <c r="M10" i="4"/>
  <c r="K10" i="4"/>
  <c r="M25" i="4"/>
  <c r="M11" i="4"/>
  <c r="M21" i="4"/>
  <c r="M14" i="4"/>
  <c r="K25" i="4"/>
  <c r="K30" i="4"/>
  <c r="K16" i="4"/>
  <c r="M24" i="4"/>
  <c r="H5" i="4"/>
  <c r="Z31" i="4"/>
  <c r="K20" i="4"/>
  <c r="K18" i="4"/>
  <c r="M16" i="4"/>
  <c r="K24" i="4"/>
  <c r="L18" i="4"/>
  <c r="L30" i="4"/>
  <c r="K17" i="4"/>
  <c r="X100" i="4"/>
  <c r="P100" i="4"/>
  <c r="W100" i="4"/>
  <c r="O100" i="4"/>
  <c r="V100" i="4"/>
  <c r="N100" i="4"/>
  <c r="U100" i="4"/>
  <c r="M100" i="4"/>
  <c r="Q100" i="4"/>
  <c r="AA100" i="4"/>
  <c r="K100" i="4"/>
  <c r="Y100" i="4"/>
  <c r="T100" i="4"/>
  <c r="R100" i="4"/>
  <c r="Z100" i="4"/>
  <c r="S100" i="4"/>
  <c r="L100" i="4"/>
  <c r="H19" i="4"/>
  <c r="M7" i="4"/>
  <c r="K8" i="4"/>
  <c r="M31" i="4"/>
</calcChain>
</file>

<file path=xl/sharedStrings.xml><?xml version="1.0" encoding="utf-8"?>
<sst xmlns="http://schemas.openxmlformats.org/spreadsheetml/2006/main" count="939" uniqueCount="268">
  <si>
    <t>2022 Townsville Road Runners Presentation</t>
  </si>
  <si>
    <t>Category</t>
  </si>
  <si>
    <t>Place</t>
  </si>
  <si>
    <t>Name</t>
  </si>
  <si>
    <t>Name (Surname &amp; First Name)</t>
  </si>
  <si>
    <t>Total Championship Points</t>
  </si>
  <si>
    <t>Average Member Place / Run</t>
  </si>
  <si>
    <t>Club Champion - Short Course</t>
  </si>
  <si>
    <t>Female 1st</t>
  </si>
  <si>
    <t>AILISH DALY</t>
  </si>
  <si>
    <t>DALY, AILISH</t>
  </si>
  <si>
    <t>Female 2nd (Certificate)</t>
  </si>
  <si>
    <t>EMILY HALL</t>
  </si>
  <si>
    <t>HALL, EMILY</t>
  </si>
  <si>
    <t>Female 3rd (Certificate)</t>
  </si>
  <si>
    <t>ANNE HANNAY</t>
  </si>
  <si>
    <t>HANNAY, ANNE</t>
  </si>
  <si>
    <t>Male 1st</t>
  </si>
  <si>
    <t>DAVID SEWELL</t>
  </si>
  <si>
    <t>SEWELL, DAVID</t>
  </si>
  <si>
    <t>Male 2nd (Certificate)</t>
  </si>
  <si>
    <t>PETER DANIEL</t>
  </si>
  <si>
    <t>DANIEL, PETER</t>
  </si>
  <si>
    <t>Club Champion - Long Course</t>
  </si>
  <si>
    <t>MARIA JAMES</t>
  </si>
  <si>
    <t>JAMES, MARIA</t>
  </si>
  <si>
    <t>Female 2nd</t>
  </si>
  <si>
    <t>ROSEMARIE LABUSCHAGNE</t>
  </si>
  <si>
    <t>LABUSCHAGNE, ROSEMARIE</t>
  </si>
  <si>
    <t xml:space="preserve">Female 3rd </t>
  </si>
  <si>
    <t>COLLEEN NEWNHAM</t>
  </si>
  <si>
    <t>NEWNHAM, COLLEEN</t>
  </si>
  <si>
    <t>MARCEL ZEVENBERGEN</t>
  </si>
  <si>
    <t>ZEVENBERGEN, MARCEL</t>
  </si>
  <si>
    <t>Male 2nd</t>
  </si>
  <si>
    <t>MICHAEL FITZSIMMONS</t>
  </si>
  <si>
    <t>FITZSIMMONS, MICHAEL</t>
  </si>
  <si>
    <t xml:space="preserve">Male 3rd </t>
  </si>
  <si>
    <t>DERRICK EVANS</t>
  </si>
  <si>
    <t>EVANS, DERRICK</t>
  </si>
  <si>
    <t>Age Champion - Long Course</t>
  </si>
  <si>
    <t>Female 18-29 1st</t>
  </si>
  <si>
    <t>N/A</t>
  </si>
  <si>
    <t>Female 30-39 1st</t>
  </si>
  <si>
    <t>CELESTE LABUSCHAGNE</t>
  </si>
  <si>
    <t>LABUSCHAGNE, CELESTE</t>
  </si>
  <si>
    <t>Female 40-49 1st</t>
  </si>
  <si>
    <t>WENDY RICHARDSON</t>
  </si>
  <si>
    <t>RICHARDSON, WENDY</t>
  </si>
  <si>
    <t>Female 40-49 2nd</t>
  </si>
  <si>
    <t>SARAH CLAYTON</t>
  </si>
  <si>
    <t>CLAYTON, SARAH</t>
  </si>
  <si>
    <t>Female 50-59 1st</t>
  </si>
  <si>
    <t>Female 50-59 2nd</t>
  </si>
  <si>
    <t>Female 50-59 3rd</t>
  </si>
  <si>
    <t>SHERRY COX</t>
  </si>
  <si>
    <t>COX, SHERRY</t>
  </si>
  <si>
    <t>Female 60-64 1st</t>
  </si>
  <si>
    <t>Female 60-64 2nd</t>
  </si>
  <si>
    <t>MEG SENSE</t>
  </si>
  <si>
    <t>SENSE, MEG</t>
  </si>
  <si>
    <t>Female 65-69 1st</t>
  </si>
  <si>
    <t>MARY DONOGHUE</t>
  </si>
  <si>
    <t>DONOGHUE, MARY</t>
  </si>
  <si>
    <t>Female 65-69 2nd</t>
  </si>
  <si>
    <t>CORAL FINLAY</t>
  </si>
  <si>
    <t>FINLAY, CORAL</t>
  </si>
  <si>
    <t>Male 18-29 1st</t>
  </si>
  <si>
    <t>Male 30-39 1st</t>
  </si>
  <si>
    <t>BJ KIM</t>
  </si>
  <si>
    <t>KIM, BJ</t>
  </si>
  <si>
    <t>Male 40-49 1st</t>
  </si>
  <si>
    <t>Male 40-49 2nd</t>
  </si>
  <si>
    <t>ANDREW HANNAY</t>
  </si>
  <si>
    <t>HANNAY, ANDREW</t>
  </si>
  <si>
    <t>Male 40-49 3rd</t>
  </si>
  <si>
    <t>MATHEW SMITH</t>
  </si>
  <si>
    <t>SMITH, MATHEW</t>
  </si>
  <si>
    <t>Male 50-59 1st</t>
  </si>
  <si>
    <t>Male 50-59 2nd</t>
  </si>
  <si>
    <t>Male 50-59 Equal 3rd</t>
  </si>
  <si>
    <t>CRAIG ALLEN</t>
  </si>
  <si>
    <t>ALLEN, CRAIG</t>
  </si>
  <si>
    <t>DAVID CULLEN</t>
  </si>
  <si>
    <t>CULLEN, DAVID</t>
  </si>
  <si>
    <t>Male 60-64 1st</t>
  </si>
  <si>
    <t>DAVID VANCE</t>
  </si>
  <si>
    <t>VANCE, DAVID</t>
  </si>
  <si>
    <t>Male 60-64 2nd</t>
  </si>
  <si>
    <t>SCOTT MCINNES</t>
  </si>
  <si>
    <t>MCINNES, SCOTT</t>
  </si>
  <si>
    <t>Male 65-69 1st</t>
  </si>
  <si>
    <t>GEOFF STANTON</t>
  </si>
  <si>
    <t>STANTON, GEOFF</t>
  </si>
  <si>
    <t>Male 65-69 2nd</t>
  </si>
  <si>
    <t>ROBERT ELLERSHAW</t>
  </si>
  <si>
    <t>ELLERSHAW, ROBERT</t>
  </si>
  <si>
    <t>Male 65-69 3rd</t>
  </si>
  <si>
    <t>WILLIAM SUE YEK</t>
  </si>
  <si>
    <t>SUE YEK, WILLIAM</t>
  </si>
  <si>
    <t>Male 70+ 1st</t>
  </si>
  <si>
    <t>MIKE DONOGHUE</t>
  </si>
  <si>
    <t>DONOGHUE, MIKE</t>
  </si>
  <si>
    <t>Presidents Cup (to be eligible, you must have completed all 4 runs)</t>
  </si>
  <si>
    <t>Gender</t>
  </si>
  <si>
    <t>2022-03-12 Tailwind Nutrition Riverside Gardens Paths 7.5k &amp; 4.5k</t>
  </si>
  <si>
    <t>2022-03-26 Poolwerx Run 8k &amp; 4.7k</t>
  </si>
  <si>
    <t>2022-05-21 Nikki Whoops Railway Run 8.6k &amp; 4.7k</t>
  </si>
  <si>
    <t>2022-08-27 Peter Lahiff Memorial Around the Hill run - 12km &amp; 5.1km</t>
  </si>
  <si>
    <t>Average Place / Run</t>
  </si>
  <si>
    <t>Total of Places
(Lowest is Best)</t>
  </si>
  <si>
    <t>Presidents Cup</t>
  </si>
  <si>
    <t>BRENDAN CARTER</t>
  </si>
  <si>
    <t>CARTER, BRENDAN</t>
  </si>
  <si>
    <t>10k Series (to be eligible, you must have completed all 3 runs)</t>
  </si>
  <si>
    <t>2022-06-25 Foundation Podiatry 10K Series Lower River Loop 10.0k</t>
  </si>
  <si>
    <t>2022-07-09 Townsville Pain and Injury Clinic Ross Dam 10km</t>
  </si>
  <si>
    <t>2022-07-30 First Things First 10K Series Freshwater Loop 10km</t>
  </si>
  <si>
    <t>10k Series</t>
  </si>
  <si>
    <t>GREGORY KATHRYN</t>
  </si>
  <si>
    <t>Late correction</t>
  </si>
  <si>
    <t>DANIEL CARINI</t>
  </si>
  <si>
    <t>CARINI, DANIEL</t>
  </si>
  <si>
    <t>`</t>
  </si>
  <si>
    <t>Townsville Road Runners</t>
  </si>
  <si>
    <t>2022 - Presidents Cup Placings</t>
  </si>
  <si>
    <t>Open to Members &amp; Non-Members.  Must have completed all 4 runs to be eligible.  Lowest Totals (Best Placings) is first.</t>
  </si>
  <si>
    <t>Pres Cup = Y</t>
  </si>
  <si>
    <t>Y</t>
  </si>
  <si>
    <t>Long/Short/
Volunteer</t>
  </si>
  <si>
    <t>Long</t>
  </si>
  <si>
    <t>Sum of Place</t>
  </si>
  <si>
    <t>Run Name</t>
  </si>
  <si>
    <t>Count if President Cup Runs</t>
  </si>
  <si>
    <t>Grand Total</t>
  </si>
  <si>
    <t>Female Rank</t>
  </si>
  <si>
    <t>Male Rank</t>
  </si>
  <si>
    <t>F</t>
  </si>
  <si>
    <t>F1</t>
  </si>
  <si>
    <t>F2</t>
  </si>
  <si>
    <t>F3</t>
  </si>
  <si>
    <t>M</t>
  </si>
  <si>
    <t>M1</t>
  </si>
  <si>
    <t>M2</t>
  </si>
  <si>
    <t>M3</t>
  </si>
  <si>
    <t>M4</t>
  </si>
  <si>
    <t>M5</t>
  </si>
  <si>
    <t>2022 - 10k Series Placings</t>
  </si>
  <si>
    <t>Open to Members &amp; Non-Members.  Must have completed all 3 runs to be eligible.  Lowest Totals (Best Placings) is first.</t>
  </si>
  <si>
    <t>10km Series = Y</t>
  </si>
  <si>
    <t>Overall Ranking</t>
  </si>
  <si>
    <t>Count if 10k Series</t>
  </si>
  <si>
    <t>GREGORY, KATHRYN</t>
  </si>
  <si>
    <t>SHEPHARD, GREG</t>
  </si>
  <si>
    <t>M6</t>
  </si>
  <si>
    <t>By Gender</t>
  </si>
  <si>
    <t>Age Groups</t>
  </si>
  <si>
    <t>2022 Club Championship - Long Course</t>
  </si>
  <si>
    <t>Must have been a member, must be eligible run for club championship, must have 12 point scoring events (12 runs, 11 runs 1 vol, 10 runs 2 vol)</t>
  </si>
  <si>
    <t>18-29</t>
  </si>
  <si>
    <t>30-39</t>
  </si>
  <si>
    <t>40-49</t>
  </si>
  <si>
    <t>50-59</t>
  </si>
  <si>
    <t>60-64</t>
  </si>
  <si>
    <t>65-69</t>
  </si>
  <si>
    <t>70-99</t>
  </si>
  <si>
    <t>No. of Eligible Runs (capped at best 12)</t>
  </si>
  <si>
    <t>Points-Long Course</t>
  </si>
  <si>
    <t>No. of Volunteers (Max. 2)</t>
  </si>
  <si>
    <t>Total Vol. Points</t>
  </si>
  <si>
    <t>Total Scoring Events</t>
  </si>
  <si>
    <t>Average Member Place</t>
  </si>
  <si>
    <t>Age Group</t>
  </si>
  <si>
    <t>Overall</t>
  </si>
  <si>
    <t>Female</t>
  </si>
  <si>
    <t>Male</t>
  </si>
  <si>
    <t>DOHERTY, BILL</t>
  </si>
  <si>
    <t>GRAHAM, ALAN</t>
  </si>
  <si>
    <t>BOWDEN, ROB</t>
  </si>
  <si>
    <t>DOHERTY, SUE</t>
  </si>
  <si>
    <t>KEMEI, JOSEPH</t>
  </si>
  <si>
    <t>SERGEANT, EDWINA</t>
  </si>
  <si>
    <t>PURDON, LANCE</t>
  </si>
  <si>
    <t>THOMPSON, GAZ</t>
  </si>
  <si>
    <t>MCCARTHY, TIMOTHY</t>
  </si>
  <si>
    <t>FORD, GEOFF</t>
  </si>
  <si>
    <t>JOHNSON, LIA</t>
  </si>
  <si>
    <t>GREIG, CATHERINE</t>
  </si>
  <si>
    <t>BRADLEY, FRASER</t>
  </si>
  <si>
    <t>LOW, CARMEN</t>
  </si>
  <si>
    <t>ARNOLD, DAVID</t>
  </si>
  <si>
    <t>ERIKSEN, DALE</t>
  </si>
  <si>
    <t>MWARIA, DAVID</t>
  </si>
  <si>
    <t>ARCEBUCHE, RAYMARK</t>
  </si>
  <si>
    <t>STANTON, MADELEINE</t>
  </si>
  <si>
    <t>SENSE, KERRY</t>
  </si>
  <si>
    <t>WHARTON, DAVID</t>
  </si>
  <si>
    <t>FLAVELL, CAROL</t>
  </si>
  <si>
    <t>BROOKE-TAYLOR, DAVID</t>
  </si>
  <si>
    <t>DAVIES, JUDY</t>
  </si>
  <si>
    <t>TIRENDI, FRANCESCO</t>
  </si>
  <si>
    <t>MAYHEW, SUSAN</t>
  </si>
  <si>
    <t>HERMITAGE, ANDREW</t>
  </si>
  <si>
    <t>FLYNN-PITTAR, ISIS</t>
  </si>
  <si>
    <t>MAGUIRE, GERRY</t>
  </si>
  <si>
    <t>PAIN, TILLEY</t>
  </si>
  <si>
    <t>VOLLMERHAUSE, SCOTT</t>
  </si>
  <si>
    <t>LEITCH, CAMPBELL</t>
  </si>
  <si>
    <t>GIBSON, KARLEE</t>
  </si>
  <si>
    <t>BARKER, JODIE</t>
  </si>
  <si>
    <t>O'HAGAN, BRAD</t>
  </si>
  <si>
    <t>HEADS, REBECCA</t>
  </si>
  <si>
    <t>LEWIS, KAITLIN</t>
  </si>
  <si>
    <t>THOMPSON, HANNEKAH</t>
  </si>
  <si>
    <t>JAMES, BOB</t>
  </si>
  <si>
    <t>ARNOLD, VANESSA</t>
  </si>
  <si>
    <t>WILSON, GREG</t>
  </si>
  <si>
    <t>BEIL, LYNDIE</t>
  </si>
  <si>
    <t>COPP, PHIL</t>
  </si>
  <si>
    <t>STEWART, VIJAYA</t>
  </si>
  <si>
    <t>REYNOLDS, DAN</t>
  </si>
  <si>
    <t>TRAVERS-JONES, KEVIN</t>
  </si>
  <si>
    <t>ZEVENBERGEN, CHRISTINA</t>
  </si>
  <si>
    <t>NEIMANIS, PETER</t>
  </si>
  <si>
    <t>DOHERTY, ROSIE</t>
  </si>
  <si>
    <t>DAWSON, WILLIAM</t>
  </si>
  <si>
    <t>MCNABB, WILLIAM</t>
  </si>
  <si>
    <t>JUDGE, JIMMY</t>
  </si>
  <si>
    <t>BEATON, TOM</t>
  </si>
  <si>
    <t>FOREMAN, MARK</t>
  </si>
  <si>
    <t>SEWELL, LARA</t>
  </si>
  <si>
    <t>PAUL, OURANIA</t>
  </si>
  <si>
    <t>BANKS, LISA</t>
  </si>
  <si>
    <t>BUXTON, JOSH</t>
  </si>
  <si>
    <t>PART, BERT</t>
  </si>
  <si>
    <t>STATHOULIS, SOPHIA</t>
  </si>
  <si>
    <t>JOHNSON, IAN</t>
  </si>
  <si>
    <t>KASTELEIN, HAYLEY</t>
  </si>
  <si>
    <t>FULLER, ROBERT</t>
  </si>
  <si>
    <t>GRANATA, KRISTEN</t>
  </si>
  <si>
    <t>KING, JENNIFER</t>
  </si>
  <si>
    <t>ROBINSON, BRENDA</t>
  </si>
  <si>
    <t>Age Groups
 (no. prizes)</t>
  </si>
  <si>
    <t>2022 Club Championship - Short Course</t>
  </si>
  <si>
    <t>18-49</t>
  </si>
  <si>
    <t>50-99</t>
  </si>
  <si>
    <t>No. of Eligible Runs</t>
  </si>
  <si>
    <t>Points-Short Course</t>
  </si>
  <si>
    <t>Vol. Points</t>
  </si>
  <si>
    <t>DALY, NATALIE</t>
  </si>
  <si>
    <t>HOBSON, CHERYL</t>
  </si>
  <si>
    <t>KELSO, SYLVIA</t>
  </si>
  <si>
    <t>KIRBY, ADRIAN</t>
  </si>
  <si>
    <t>DOWN, BOB</t>
  </si>
  <si>
    <t>HAMPTON, DAVE</t>
  </si>
  <si>
    <t>HANLEY, PETER</t>
  </si>
  <si>
    <t>GRUBBA, TRACEY</t>
  </si>
  <si>
    <t>HANCOX, BARBARA</t>
  </si>
  <si>
    <t>PUNSHON, MICHAEL</t>
  </si>
  <si>
    <t>HUMPHRIES, HEATHER</t>
  </si>
  <si>
    <t>CROESE, JESSICA</t>
  </si>
  <si>
    <t>RINTOUL, LEIGH</t>
  </si>
  <si>
    <t>MCCONOCHIE, MICHELLE</t>
  </si>
  <si>
    <t>CARR, ROWAN</t>
  </si>
  <si>
    <t>KNIGHT, MEGHAN</t>
  </si>
  <si>
    <t>GREIG, ELLEN</t>
  </si>
  <si>
    <t>CARNEY, ROSE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</si>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</sst>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\-mmm\-yyyy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medium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left"/>
    </xf>
    <xf numFmtId="1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left"/>
    </xf>
    <xf numFmtId="1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16" xfId="0" applyBorder="1"/>
    <xf numFmtId="164" fontId="0" fillId="0" borderId="17" xfId="0" applyNumberFormat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17" xfId="0" applyFill="1" applyBorder="1"/>
    <xf numFmtId="0" fontId="0" fillId="3" borderId="17" xfId="0" applyFill="1" applyBorder="1" applyAlignment="1">
      <alignment horizontal="left"/>
    </xf>
    <xf numFmtId="1" fontId="0" fillId="3" borderId="23" xfId="0" applyNumberFormat="1" applyFill="1" applyBorder="1" applyAlignment="1">
      <alignment horizontal="center"/>
    </xf>
    <xf numFmtId="1" fontId="0" fillId="3" borderId="24" xfId="0" applyNumberFormat="1" applyFill="1" applyBorder="1" applyAlignment="1">
      <alignment horizontal="center"/>
    </xf>
    <xf numFmtId="1" fontId="0" fillId="3" borderId="25" xfId="0" applyNumberFormat="1" applyFill="1" applyBorder="1" applyAlignment="1">
      <alignment horizontal="center"/>
    </xf>
    <xf numFmtId="1" fontId="0" fillId="3" borderId="26" xfId="0" applyNumberFormat="1" applyFill="1" applyBorder="1" applyAlignment="1">
      <alignment horizontal="center"/>
    </xf>
    <xf numFmtId="1" fontId="0" fillId="3" borderId="27" xfId="0" applyNumberFormat="1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left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31" xfId="0" applyFill="1" applyBorder="1" applyAlignment="1">
      <alignment horizontal="left"/>
    </xf>
    <xf numFmtId="1" fontId="0" fillId="3" borderId="29" xfId="0" applyNumberFormat="1" applyFill="1" applyBorder="1" applyAlignment="1">
      <alignment horizontal="center"/>
    </xf>
    <xf numFmtId="1" fontId="0" fillId="3" borderId="30" xfId="0" applyNumberFormat="1" applyFill="1" applyBorder="1" applyAlignment="1">
      <alignment horizontal="center"/>
    </xf>
    <xf numFmtId="1" fontId="0" fillId="3" borderId="32" xfId="0" applyNumberFormat="1" applyFill="1" applyBorder="1" applyAlignment="1">
      <alignment horizontal="center"/>
    </xf>
    <xf numFmtId="1" fontId="0" fillId="3" borderId="33" xfId="0" applyNumberFormat="1" applyFill="1" applyBorder="1" applyAlignment="1">
      <alignment horizontal="center"/>
    </xf>
    <xf numFmtId="0" fontId="0" fillId="3" borderId="34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35" xfId="0" applyFill="1" applyBorder="1"/>
    <xf numFmtId="0" fontId="0" fillId="3" borderId="35" xfId="0" applyFill="1" applyBorder="1" applyAlignment="1">
      <alignment horizontal="left"/>
    </xf>
    <xf numFmtId="1" fontId="0" fillId="3" borderId="10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0" fillId="3" borderId="36" xfId="0" applyNumberFormat="1" applyFill="1" applyBorder="1" applyAlignment="1">
      <alignment horizontal="center"/>
    </xf>
    <xf numFmtId="0" fontId="3" fillId="0" borderId="0" xfId="0" applyFont="1"/>
    <xf numFmtId="0" fontId="2" fillId="4" borderId="0" xfId="0" applyFont="1" applyFill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4" borderId="0" xfId="0" applyFont="1" applyFill="1" applyAlignment="1">
      <alignment vertical="top" wrapText="1"/>
    </xf>
    <xf numFmtId="0" fontId="0" fillId="0" borderId="38" xfId="0" applyBorder="1"/>
    <xf numFmtId="0" fontId="0" fillId="5" borderId="38" xfId="0" applyFill="1" applyBorder="1"/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43" xfId="0" applyBorder="1"/>
    <xf numFmtId="0" fontId="0" fillId="0" borderId="8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6" xfId="0" applyBorder="1"/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50" xfId="0" applyBorder="1"/>
    <xf numFmtId="0" fontId="0" fillId="5" borderId="50" xfId="0" applyFill="1" applyBorder="1"/>
    <xf numFmtId="0" fontId="0" fillId="0" borderId="51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4" borderId="0" xfId="0" applyFont="1" applyFill="1"/>
    <xf numFmtId="0" fontId="2" fillId="4" borderId="54" xfId="0" applyFont="1" applyFill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2" fillId="5" borderId="56" xfId="0" applyFont="1" applyFill="1" applyBorder="1"/>
    <xf numFmtId="0" fontId="0" fillId="5" borderId="57" xfId="0" applyFill="1" applyBorder="1"/>
    <xf numFmtId="0" fontId="0" fillId="5" borderId="58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2" fillId="0" borderId="8" xfId="0" applyFont="1" applyBorder="1"/>
    <xf numFmtId="0" fontId="2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2" fontId="0" fillId="0" borderId="0" xfId="0" applyNumberForma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2" fontId="2" fillId="0" borderId="5" xfId="0" applyNumberFormat="1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7" xfId="0" applyBorder="1" applyAlignment="1">
      <alignment horizontal="left"/>
    </xf>
    <xf numFmtId="164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8" xfId="0" applyNumberFormat="1" applyBorder="1"/>
    <xf numFmtId="0" fontId="0" fillId="0" borderId="28" xfId="0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11" xfId="0" applyNumberFormat="1" applyBorder="1"/>
    <xf numFmtId="0" fontId="0" fillId="0" borderId="12" xfId="0" applyBorder="1" applyAlignment="1">
      <alignment horizontal="center"/>
    </xf>
    <xf numFmtId="0" fontId="0" fillId="0" borderId="36" xfId="0" applyBorder="1"/>
    <xf numFmtId="0" fontId="0" fillId="0" borderId="63" xfId="0" applyBorder="1" applyAlignment="1">
      <alignment horizontal="center"/>
    </xf>
    <xf numFmtId="0" fontId="0" fillId="0" borderId="12" xfId="0" applyBorder="1"/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pivotButton="1"/>
    <xf numFmtId="0" fontId="0" fillId="0" borderId="0" xfId="0" pivotButton="1" applyAlignment="1">
      <alignment vertical="top" wrapText="1"/>
    </xf>
    <xf numFmtId="0" fontId="3" fillId="0" borderId="0" xfId="0" pivotButton="1" applyFont="1"/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1" fontId="0" fillId="3" borderId="22" xfId="0" applyNumberFormat="1" applyFill="1" applyBorder="1" applyAlignment="1">
      <alignment horizontal="center"/>
    </xf>
    <xf numFmtId="1" fontId="0" fillId="3" borderId="37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</cellXfs>
  <cellStyles count="1">
    <cellStyle name="Normal" xfId="0" builtinId="0"/>
  </cellStyles>
  <dxfs count="14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FF00"/>
        </patternFill>
      </fill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/>
        <bottom/>
      </border>
    </dxf>
    <dxf>
      <border>
        <right/>
        <bottom/>
      </border>
    </dxf>
    <dxf>
      <border>
        <right/>
        <top/>
        <bottom/>
      </border>
    </dxf>
    <dxf>
      <border>
        <left style="thick">
          <color auto="1"/>
        </left>
        <right style="thick">
          <color auto="1"/>
        </right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4" tint="0.79998168889431442"/>
      </font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FFFF00"/>
        </patternFill>
      </fill>
    </dxf>
    <dxf>
      <alignment vertical="top"/>
    </dxf>
    <dxf>
      <alignment wrapText="1"/>
    </dxf>
    <dxf>
      <alignment horizontal="center"/>
    </dxf>
    <dxf>
      <alignment vertical="top"/>
    </dxf>
    <dxf>
      <alignment wrapText="1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ck">
          <color auto="1"/>
        </left>
        <right style="thick">
          <color auto="1"/>
        </right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ck">
          <color auto="1"/>
        </left>
        <right style="thick">
          <color auto="1"/>
        </right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ck">
          <color auto="1"/>
        </left>
        <right style="thick">
          <color auto="1"/>
        </right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ck">
          <color auto="1"/>
        </left>
        <right style="thick">
          <color auto="1"/>
        </right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ck">
          <color auto="1"/>
        </left>
        <right style="thick">
          <color auto="1"/>
        </right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ck">
          <color auto="1"/>
        </left>
        <right style="thick">
          <color auto="1"/>
        </right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ck">
          <color auto="1"/>
        </left>
        <right style="thick">
          <color auto="1"/>
        </right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ck">
          <color auto="1"/>
        </left>
        <right style="thick">
          <color auto="1"/>
        </right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4" tint="0.79998168889431442"/>
      </font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FFFF00"/>
        </patternFill>
      </fill>
    </dxf>
    <dxf>
      <alignment vertical="top"/>
    </dxf>
    <dxf>
      <alignment wrapText="1"/>
    </dxf>
    <dxf>
      <alignment horizontal="center"/>
    </dxf>
    <dxf>
      <alignment vertical="top"/>
    </dxf>
    <dxf>
      <alignment wrapText="1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Database%20Full%20Version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ichael Fitzsimmons" refreshedDate="44879.615742939815" createdVersion="8" refreshedVersion="8" minRefreshableVersion="3" recordCount="1672" xr:uid="{598B1948-F404-4935-9379-EC1AEEEA4486}">
  <cacheSource type="worksheet">
    <worksheetSource ref="B3:AK1675" sheet="2022 Database" r:id="rId1"/>
  </cacheSource>
  <cacheFields count="36">
    <cacheField name="Filename" numFmtId="0">
      <sharedItems/>
    </cacheField>
    <cacheField name="worksheet" numFmtId="0">
      <sharedItems/>
    </cacheField>
    <cacheField name="row of file" numFmtId="0">
      <sharedItems containsSemiMixedTypes="0" containsString="0" containsNumber="1" containsInteger="1" minValue="3" maxValue="123"/>
    </cacheField>
    <cacheField name="TRR &amp; Date" numFmtId="0">
      <sharedItems/>
    </cacheField>
    <cacheField name="Run Name" numFmtId="0">
      <sharedItems containsBlank="1" count="39">
        <s v="2022-05-05 The Ville Casino Run 7.8k &amp; 4.8k"/>
        <s v="2022-03-12 Tailwind Nutrition Riverside Gardens Paths 7.5k &amp; 4.5k"/>
        <s v="2022-03-19 Transform U Four Leaf Clover Run 7.2k &amp; 4k"/>
        <s v="2022-03-26 Poolwerx Run 8k &amp; 4.7k"/>
        <s v="2022-04-02 Rebel Sports Ross Dam 10km &amp; 5K time trial"/>
        <s v="2022-04-09 Riverway parkrun 624 (No club points)"/>
        <s v="2022-04-23 City Oasis East Water Tanks Run 7.4km &amp; 4.4km"/>
        <s v="2022-04-24 Rebel Sports Castle Hill Foot Race (KingQueen of the Castle) 7.4k &amp; 4.2k"/>
        <s v="2022-04-30 University Tour 7.9k &amp; 4.2k"/>
        <s v="2022-05-07 Scottie's South Townsville Run 8.6k &amp; 4.8k"/>
        <s v="2022-05-21 Nikki Whoops Railway Run 8.6k &amp; 4.7k"/>
        <s v="2022-05-28 50 Year Reunion Run 7.8k &amp; 4.1k"/>
        <s v="2022-06-04 North Ward Hills 7.3k &amp; 4.8k"/>
        <s v="2022-06-10 Ravenswood Gold 3 day race Day 1 9.5k"/>
        <s v="2022-06-11 Ravenswood Gold 3 day race Day 2 19.8k"/>
        <s v="2022-06-12 Ravenswood Gold 3 day race Day 3 13.6k"/>
        <s v="2022-06-12 Ravenswood Gold 3 day race - Total for 3 Days 42.9k"/>
        <s v="2022-06-18 Aplins park run (5k) (Club points)"/>
        <s v="2022-06-25 Foundation Podiatry 10K Series Lower River Loop 10.0k and 5.0k"/>
        <s v="2022-07-02 Riverside Figure 8 16k &amp; 4.8k"/>
        <s v="2022-07-09 Townsville Pain and Injury Clinic Ross Dam 10km &amp; 5K time trial 2"/>
        <s v="2022-07-16 Juliettes West Water Tanks Run 10.3km &amp; 4.8km"/>
        <s v="2022-07-23 Naturally Healthy Massage 10 Miler 15.9km &amp; 4.7km"/>
        <s v="2022-07-30 First Things First 10K Series Freshwater Loop 10km &amp; 5km"/>
        <s v="2022-08-07 2022 McDonald's Townsville Running Festival (TRF) TRR Members Only Results (Short 5k &amp; 10k / Long 21.1k and 42.2k)"/>
        <s v="2022-08-13 The Palmetum Loop sponsored by Yolanda General Store - 8km &amp; 4km"/>
        <s v="2022-08-20 Northshore parkrun 434 (5k) (No club points)"/>
        <s v="2022-08-27 Peter Lahiff Memorial Around the Hill run - 12km &amp; 5.1km"/>
        <s v="2022-09-03 Bushland Beach Ramble  7.9km &amp; 5km"/>
        <s v="2022-09-10 Seams Easy Strand Run 8km &amp; 4km"/>
        <s v="2022-09-17 Bicentenial Park Cross Country Race 8km &amp; 3.9km"/>
        <s v="2022-09-24 Alan Awesome Aitkenvale Adventure 8km &amp; 3.9km"/>
        <s v="2022-10-01 Village Haven Loop 6.4k &amp; 4.3k"/>
        <s v="2022-10-08 Race in the Park (memorial run for Ray Koeniger) 6.4k &amp; 3.1k"/>
        <s v="TRR 2022-12-30 1st Volunteers from Committee / Van Driver / Course Setting / Results / TRF / Magazine / 50 YR Reunion"/>
        <s v="TRR 2022-12-31 2nd Volunteers from Committee / Van Driver / Course Setting / Results / TRF / Magazine / 50 YR Reunion"/>
        <m u="1"/>
        <s v="TRR 2022-12-30 1st Volunteers from Committee / Van Driver / Course Setting / Results / TRF" u="1"/>
        <s v="TRR 2022-12-31 2nd Volunteers from Committee / Van Driver / Course Setting / Results / TRF" u="1"/>
      </sharedItems>
    </cacheField>
    <cacheField name="Championship Points = Y" numFmtId="0">
      <sharedItems containsBlank="1" count="3">
        <s v="Y"/>
        <s v="N"/>
        <m/>
      </sharedItems>
    </cacheField>
    <cacheField name="Pres Cup = Y" numFmtId="0">
      <sharedItems containsBlank="1" count="2">
        <m/>
        <s v="Y"/>
      </sharedItems>
    </cacheField>
    <cacheField name="10km Series = Y" numFmtId="0">
      <sharedItems containsBlank="1" count="2">
        <m/>
        <s v="Y"/>
      </sharedItems>
    </cacheField>
    <cacheField name="Count if President Cup Runs" numFmtId="0">
      <sharedItems containsMixedTypes="1" containsNumber="1" containsInteger="1" minValue="1" maxValue="4" count="5">
        <s v=""/>
        <n v="4"/>
        <n v="3"/>
        <n v="2"/>
        <n v="1"/>
      </sharedItems>
    </cacheField>
    <cacheField name="Count if 10k Series" numFmtId="0">
      <sharedItems containsMixedTypes="1" containsNumber="1" containsInteger="1" minValue="1" maxValue="3" count="4">
        <s v=""/>
        <n v="3"/>
        <n v="2"/>
        <n v="1"/>
      </sharedItems>
    </cacheField>
    <cacheField name="Main Course Type (Long/Short/Vol/Walker)" numFmtId="0">
      <sharedItems containsBlank="1" count="5">
        <s v="Long"/>
        <s v="Short"/>
        <s v="Vol"/>
        <s v="Walkers"/>
        <m u="1"/>
      </sharedItems>
    </cacheField>
    <cacheField name="Course Type &amp; Distance" numFmtId="0">
      <sharedItems/>
    </cacheField>
    <cacheField name="Member only Place for club points" numFmtId="0">
      <sharedItems containsMixedTypes="1" containsNumber="1" containsInteger="1" minValue="1" maxValue="48"/>
    </cacheField>
    <cacheField name="Member Points" numFmtId="0">
      <sharedItems containsMixedTypes="1" containsNumber="1" containsInteger="1" minValue="53" maxValue="100"/>
    </cacheField>
    <cacheField name="Indiv. Members Rank before Exclusions" numFmtId="0">
      <sharedItems containsMixedTypes="1" containsNumber="1" containsInteger="1" minValue="1" maxValue="28"/>
    </cacheField>
    <cacheField name="Exclude if more than 12 = Excl" numFmtId="0">
      <sharedItems containsBlank="1" count="3">
        <s v="Excl"/>
        <m/>
        <s v=""/>
      </sharedItems>
    </cacheField>
    <cacheField name="Indiv. Members Rank after Exclusions" numFmtId="0">
      <sharedItems containsMixedTypes="1" containsNumber="1" containsInteger="1" minValue="1" maxValue="12" count="13">
        <s v="N/A"/>
        <n v="1"/>
        <n v="3"/>
        <n v="4"/>
        <n v="8"/>
        <n v="7"/>
        <n v="2"/>
        <n v="11"/>
        <n v="12"/>
        <n v="9"/>
        <n v="5"/>
        <n v="6"/>
        <n v="10"/>
      </sharedItems>
    </cacheField>
    <cacheField name="Check eligble run not &gt; 12" numFmtId="0">
      <sharedItems containsMixedTypes="1" containsNumber="1" containsInteger="1" minValue="1" maxValue="12"/>
    </cacheField>
    <cacheField name="Times Volunteered" numFmtId="0">
      <sharedItems containsSemiMixedTypes="0" containsString="0" containsNumber="1" containsInteger="1" minValue="0" maxValue="2"/>
    </cacheField>
    <cacheField name="Total point scoring events" numFmtId="0">
      <sharedItems containsMixedTypes="1" containsNumber="1" containsInteger="1" minValue="1" maxValue="12"/>
    </cacheField>
    <cacheField name="Check eligible run not &gt; 12" numFmtId="0">
      <sharedItems containsBlank="1" count="3">
        <s v="Ineligible"/>
        <s v="Eligible"/>
        <m u="1"/>
      </sharedItems>
    </cacheField>
    <cacheField name="Place" numFmtId="0">
      <sharedItems containsMixedTypes="1" containsNumber="1" containsInteger="1" minValue="0" maxValue="61"/>
    </cacheField>
    <cacheField name="Tag Place" numFmtId="0">
      <sharedItems containsMixedTypes="1" containsNumber="1" minValue="1" maxValue="182"/>
    </cacheField>
    <cacheField name="Name" numFmtId="0">
      <sharedItems containsBlank="1" count="248">
        <s v="SMITH, JYLE"/>
        <s v="ZEVENBERGEN, MARCEL"/>
        <s v="ARNOLD, DAVID"/>
        <s v="TETLEY, STEPHEN"/>
        <s v="BOSCHEN, MATTHEW"/>
        <s v="FULTON, BRADLEY"/>
        <s v="PURDON, LANCE"/>
        <s v="CARINI, DANIEL"/>
        <s v="KIM, BJ"/>
        <s v="CULLEN, DAVID"/>
        <s v="EVANS, DERRICK"/>
        <s v="GIBSON, KARLEE"/>
        <s v="SEWELL, LARA"/>
        <s v="JAMES, MARIA"/>
        <s v="DOHERTY, BILL"/>
        <s v="VANCE, DAVID"/>
        <s v="MAGUIRE, GERRY"/>
        <s v="HANNAY, ANNE"/>
        <s v="ALLEN, CRAIG"/>
        <s v="WOUTERS, ILANA"/>
        <s v="CARTER, BRENDAN"/>
        <s v="DONOGHUE, MIKE"/>
        <s v="STANTON, GEOFF"/>
        <s v="MCCARTHY, TIMOTHY"/>
        <s v="RICHARDSON, WENDY"/>
        <s v="HOSKING, LAURENCE"/>
        <s v="SMITH, MATHEW"/>
        <s v="LABUSCHAGNE, CELESTE"/>
        <s v="LABUSCHAGNE, ROSEMARIE"/>
        <s v="ELLERSHAW, ROBERT"/>
        <s v="WHARTON, DAVID"/>
        <s v="CLAYTON, SARAH"/>
        <s v="MCINNES, SCOTT"/>
        <s v="COX, SHERRY"/>
        <s v="ANDERSON, DAVID"/>
        <s v="SUE YEK, WILLIAM"/>
        <s v="MCNABB, WILLIAM"/>
        <s v="FINLAY, CORAL"/>
        <s v="STEWART, VIJAYA"/>
        <s v="THOMPSON, HANNEKAH"/>
        <s v="LEWIS, KAITLIN"/>
        <s v="DONOGHUE, MARY"/>
        <s v="LEITCH, CAMPBELL"/>
        <s v="BROOKE-TAYLOR, DAVID"/>
        <s v="DAVIES, JUDY"/>
        <s v="GRUBBA, TRACEY"/>
        <s v="BRADLEY, FRASER"/>
        <s v="KASTELEIN, HAYLEY"/>
        <s v="NEWNHAM, COLLEEN"/>
        <s v="CROESE, JESSICA"/>
        <s v="BARKER, JODIE"/>
        <s v="KIRBY, ADRIAN"/>
        <s v="HANNAY, ANDREW"/>
        <s v="GRANATA, KRISTEN"/>
        <s v="KING, JENNIFER"/>
        <s v="HALL, EMILY"/>
        <s v="HAMPTON, DAVE"/>
        <s v="TIRENDI, FRANCESCO"/>
        <s v="DOWN, BOB"/>
        <s v="JAMES, BOB"/>
        <s v="HOBSON, CHERYL"/>
        <s v="ZEVENBERGEN, CHRISTINA"/>
        <s v="PUNSHON, MICHAEL"/>
        <s v="HUMPHRIES, HEATHER"/>
        <s v="HOPKINS, KELLIE"/>
        <s v="PAUL, OURANIA"/>
        <s v="KELSO, SYLVIA"/>
        <s v="FITZSIMMONS, MICHAEL"/>
        <s v="BEATON, TOM"/>
        <s v="GRAHAM, ALAN"/>
        <s v="VOLLMERHAUSE, SCOTT"/>
        <s v="HIETTE, TERRY"/>
        <s v="O'HAGAN, BRAD"/>
        <s v="TRAVERS-JONES, KEVIN"/>
        <s v="THOMPSON, GAZ"/>
        <s v="HEADS, REBECCA"/>
        <s v="DAWSON, WILLIAM"/>
        <s v="ISEPY, CHRIS"/>
        <s v="SENSE, KERRY"/>
        <s v="ERIKSEN, DALE"/>
        <s v="DOHERTY, SUE"/>
        <s v="SENSE, MEG"/>
        <s v="STANTON, MADELEINE"/>
        <s v="GREIG, CATHERINE"/>
        <s v="JOHNSON, LIA"/>
        <s v="DALY, AILISH"/>
        <s v="SEWELL, DAVID"/>
        <s v="SPROULE, SOPHIE"/>
        <s v="KNIGHT, MEGHAN"/>
        <s v="PAIN, TILLEY"/>
        <s v="DALY, NATALIE"/>
        <s v="HANLEY, PETER"/>
        <s v="DANIEL, PETER"/>
        <s v="IVES, JIM"/>
        <s v="FLYNN-PITTAR, ISIS"/>
        <s v="SERGEANT, EDWINA"/>
        <s v="BOWDEN, ROB"/>
        <s v="BEIL, LYNDIE"/>
        <s v="ROBINSON, BRENDA"/>
        <s v="LOW, CARMEN"/>
        <s v="ARCEBUCHE, RAYMARK"/>
        <s v="NUTTAL, JOHN"/>
        <s v="ARNOLD, VANESSA"/>
        <s v="JACKSON MARK"/>
        <s v="ELLIOTT, CLINTON"/>
        <s v="SENSE, RICHMOND"/>
        <s v="MUMFORD, LIAM"/>
        <s v="NEIMANIS, PETER"/>
        <s v="BARRA, JASON"/>
        <s v="BURKE, ANTHONY"/>
        <s v="TONG, KATE"/>
        <s v="COPLEE, LIZ"/>
        <s v="WEEKERS, DAMIAN"/>
        <s v="STRICKLAND, AIMEE"/>
        <s v="GREGORY, KATHRYN"/>
        <s v="NEIMANIS, KATHLEEN"/>
        <s v="BROOKS, MALA"/>
        <s v="STATHOULIS, SOPHIA"/>
        <s v="GILBERT, TALITHIA"/>
        <s v="BYRNE, JUSTIN"/>
        <s v="TURNER, KATIE"/>
        <s v="HERMITAGE, ANDREW"/>
        <s v="Flinder-Carr, Isis"/>
        <s v="SPRIGGS, JYE"/>
        <s v="RICHARDSON, ANGUS"/>
        <s v="KEATS, RICHARD"/>
        <s v="COX, GINGER"/>
        <s v="BANKS, COLIN"/>
        <s v="RICHARDSON, PETER"/>
        <s v="GODINEZ, JANUEL"/>
        <s v="FEGAN, MAX"/>
        <s v="FLORES, MONIQUE"/>
        <s v="HENDERSON, ANTHEA"/>
        <s v="DALDY, JAYSON"/>
        <s v="COX, ANDREW"/>
        <s v="SURHERLAND, KIRSTY"/>
        <s v="CLEMENTS, KIARA"/>
        <s v="MORGAN, EMMA"/>
        <s v="SERGEANT, DARBY"/>
        <s v="NEALE, XIAN"/>
        <s v="ELLSMORE, VERONICA"/>
        <s v="CLEMENTS, MICHAEL"/>
        <s v="FRAZER, IAN"/>
        <s v="NETTLE, KELLY"/>
        <s v="GILLHAM, ANGELA"/>
        <s v="GRIFFITHS, ISABELLA"/>
        <s v="BANKS, LISA"/>
        <s v="HOLZHEIMER, NIKKI"/>
        <s v="HOLZHEIMER, CAMERON"/>
        <s v="AZEVEDO DOS SANTOS, BRUNO"/>
        <s v="DUNN, JOSH"/>
        <s v="BURKE, ADDELAIDE"/>
        <s v="BURKE, VERONICA"/>
        <s v="JAYCOCK, RUSSELL"/>
        <s v="WEBER, DARMI"/>
        <s v="WEBER, BRENDA"/>
        <s v="WEBER, JANELLE"/>
        <s v="RYAN, TOM"/>
        <s v="SIMPSON, RILEY"/>
        <s v="NEALE, JACK"/>
        <s v="HENDERSON, PAUL"/>
        <s v="NICENSLATH, MICHAL"/>
        <s v="DOHERTY, ROSIE"/>
        <s v="SPADULE, SOPHIE"/>
        <s v="GREIG, ELLEN"/>
        <s v="STEEL, CORRIE"/>
        <s v="MAYHEW, SUSAN"/>
        <s v="FLAVELL, CAROL"/>
        <s v="HANCOX, BARBARA"/>
        <s v="RINTOUL, LEIGH"/>
        <s v="HOLMES, ANTHONY"/>
        <s v="SIBLEY, JACK"/>
        <s v="MCCONOCHIE, MICHELLE"/>
        <s v="WILSON, GREG"/>
        <s v="HERRIDGE, JOHN"/>
        <s v="HERMITAGE, MARION"/>
        <s v="ROY, WAYNE"/>
        <s v="HERMITAGE, PHILLIP"/>
        <s v="JOHNSON, LORRAINE"/>
        <s v="RUSS, CHRISTINA"/>
        <s v="PART, BERT"/>
        <s v="RUSS, NEIL"/>
        <s v="CARR, ROWAN"/>
        <s v="HAY, NICK"/>
        <s v="BROWN, JENNY"/>
        <s v="FULLER, ROBERT"/>
        <s v="HOPE, HELEN"/>
        <s v="BECK, BETTY"/>
        <s v="SCHRODTER, ROB"/>
        <s v="GODIER, JASON"/>
        <s v="NATHAN, MONIQUE"/>
        <s v="KINBACHER, DAWN"/>
        <s v="MURRAY, KERRIN"/>
        <s v="PELUCHETTI, HAILEY"/>
        <s v="RYAN, MATTHEW"/>
        <s v="FOREMAN, MARK"/>
        <s v="NIEMI, NOAH"/>
        <s v="SHEPHARD, GREG"/>
        <s v="BEAVIS, DAVE"/>
        <s v="KILGORE, PIPER"/>
        <s v="REYNOLDS, DAN"/>
        <s v="FORD, GEOFF"/>
        <s v="HULF, TOBY"/>
        <s v="MAYNARD, ANDREW"/>
        <s v="QUIN, JAMES"/>
        <s v="WEBBER, BRIDGET"/>
        <s v="NORTON, NANCY"/>
        <s v="MWARIA, DAVID"/>
        <s v="FLESCH, CARLOS"/>
        <s v="KEMEI, JOSEPH"/>
        <s v="LYTHGER, SARAH"/>
        <s v="MILLER, GRAHAM"/>
        <s v="BUCHHOLZ, MARK"/>
        <s v="SEPTEMBER, HAYLEY"/>
        <s v="CARNEY, ROSE"/>
        <s v="JUDGE, JIMMY"/>
        <s v="JOHNSON, IAN"/>
        <s v="COPP, PHIL"/>
        <s v="BUXTON, JOSH"/>
        <s v="RABELO AMARAL, JESSICA"/>
        <s v="DOHERTY, MARGOT"/>
        <s v="ANDRESS, GREG"/>
        <s v="DOBBINS, CAMERON"/>
        <s v="BROOKS, PETET"/>
        <s v="O'CONNOR, THERESA"/>
        <s v="GARVIE, DIANE"/>
        <s v="CHESHER, MARK"/>
        <s v="PEGLER, ANDREW"/>
        <s v="ELLIS, JEREMY"/>
        <s v="FITZSIMMONS, ROSE"/>
        <s v="RAWARD, JOSHUA"/>
        <s v="VAN HERCK, ANNIE"/>
        <s v="ELIAS, BRANNACH"/>
        <s v="ELIAS, JEREMY"/>
        <s v="CORRADI, JASON"/>
        <s v="CROOK, MITCHELL"/>
        <s v="ELIAS, BRANNAGH"/>
        <s v="ELIAS, MACY"/>
        <s v="OSBOURNE, TABITHA"/>
        <s v="MANNING, JOHN"/>
        <s v="ARNOLD, JAMES"/>
        <s v="SCHICK, GERARD"/>
        <s v="MALLORY, JACKSON"/>
        <s v="ROBERTS, BILL"/>
        <s v="RUBENACH, MIKE"/>
        <s v="NEWNHAM-KIRBY, AIDAN"/>
        <s v="ZZZ_spare"/>
        <m u="1"/>
      </sharedItems>
    </cacheField>
    <cacheField name="Actual Time MM:SS" numFmtId="0">
      <sharedItems containsBlank="1" containsMixedTypes="1" containsNumber="1" minValue="35.36" maxValue="57.06"/>
    </cacheField>
    <cacheField name="Time (Seconds)" numFmtId="0">
      <sharedItems containsBlank="1" containsMixedTypes="1" containsNumber="1" containsInteger="1" minValue="854" maxValue="21086"/>
    </cacheField>
    <cacheField name="Long/Short/_x000a_Volunteer" numFmtId="0">
      <sharedItems containsBlank="1" count="11">
        <s v="Long"/>
        <s v="SHORT"/>
        <s v="Vol"/>
        <s v=""/>
        <s v="WALKER"/>
        <s v="Long 42.2"/>
        <s v="Short 5k"/>
        <s v="Short 10k"/>
        <s v="Long 21.1k"/>
        <s v="Long 42.2k"/>
        <m u="1"/>
      </sharedItems>
    </cacheField>
    <cacheField name="Member" numFmtId="0">
      <sharedItems containsBlank="1" count="3">
        <s v=""/>
        <s v="Mem"/>
        <m/>
      </sharedItems>
    </cacheField>
    <cacheField name="Member No." numFmtId="0">
      <sharedItems containsBlank="1" containsMixedTypes="1" containsNumber="1" containsInteger="1" minValue="2193" maxValue="104080" count="121">
        <s v=""/>
        <n v="75772"/>
        <n v="47852"/>
        <n v="74487"/>
        <n v="57767"/>
        <n v="74423"/>
        <n v="46994"/>
        <n v="2193"/>
        <n v="47901"/>
        <n v="47352"/>
        <n v="76144"/>
        <n v="41508"/>
        <n v="64585"/>
        <n v="45543"/>
        <n v="47163"/>
        <n v="57758"/>
        <n v="46427"/>
        <n v="41275"/>
        <n v="46883"/>
        <n v="59042"/>
        <n v="74415"/>
        <n v="46518"/>
        <n v="46519"/>
        <n v="46520"/>
        <n v="41524"/>
        <n v="39808"/>
        <n v="74522"/>
        <n v="47065"/>
        <n v="47769"/>
        <n v="41881"/>
        <n v="46953"/>
        <n v="25481"/>
        <n v="76200"/>
        <n v="75519"/>
        <n v="75799"/>
        <n v="41277"/>
        <n v="46714"/>
        <n v="46757"/>
        <n v="46684"/>
        <n v="57747"/>
        <n v="47653"/>
        <n v="55065"/>
        <n v="41033"/>
        <n v="57968"/>
        <n v="74488"/>
        <n v="73229"/>
        <n v="47160"/>
        <n v="59846"/>
        <n v="75805"/>
        <n v="74496"/>
        <n v="46464"/>
        <n v="48175"/>
        <n v="47896"/>
        <n v="46577"/>
        <n v="43786"/>
        <n v="46704"/>
        <n v="37900"/>
        <n v="46909"/>
        <n v="76048"/>
        <n v="48155"/>
        <n v="37902"/>
        <n v="74250"/>
        <n v="46599"/>
        <n v="41652"/>
        <n v="73481"/>
        <n v="57743"/>
        <n v="97174"/>
        <n v="59170"/>
        <n v="46884"/>
        <n v="75872"/>
        <n v="47126"/>
        <n v="41507"/>
        <n v="39781"/>
        <n v="74379"/>
        <n v="73400"/>
        <n v="43766"/>
        <n v="75991"/>
        <n v="47269"/>
        <n v="46573"/>
        <n v="43775"/>
        <n v="75989"/>
        <n v="96610"/>
        <n v="57550"/>
        <n v="52656"/>
        <n v="59182"/>
        <n v="97145"/>
        <n v="75606"/>
        <n v="74712"/>
        <n v="45352"/>
        <n v="48181"/>
        <n v="74445"/>
        <n v="64919"/>
        <n v="98402"/>
        <n v="75802"/>
        <n v="47771"/>
        <n v="46381"/>
        <n v="47528"/>
        <n v="74252"/>
        <n v="73401"/>
        <n v="46726"/>
        <n v="76171"/>
        <n v="100129"/>
        <n v="98492"/>
        <n v="74753"/>
        <n v="100397"/>
        <n v="64923"/>
        <n v="64918"/>
        <n v="56003"/>
        <n v="100213"/>
        <n v="102957"/>
        <n v="47149"/>
        <n v="102949"/>
        <m/>
        <n v="104080"/>
        <n v="103916"/>
        <n v="59471"/>
        <n v="74047"/>
        <n v="99804"/>
        <n v="39849"/>
        <n v="98958"/>
        <n v="73228"/>
      </sharedItems>
    </cacheField>
    <cacheField name="spare col Z" numFmtId="0">
      <sharedItems containsNonDate="0" containsString="0" containsBlank="1"/>
    </cacheField>
    <cacheField name="Gender" numFmtId="0">
      <sharedItems containsBlank="1" count="5">
        <s v="M"/>
        <s v="F"/>
        <s v=""/>
        <s v="V"/>
        <m/>
      </sharedItems>
    </cacheField>
    <cacheField name="Date of Birth" numFmtId="165">
      <sharedItems containsDate="1" containsBlank="1" containsMixedTypes="1" minDate="1936-07-14T00:00:00" maxDate="2003-04-10T00:00:00"/>
    </cacheField>
    <cacheField name="Age at 31/12/2022" numFmtId="166">
      <sharedItems containsString="0" containsBlank="1" containsNumber="1" containsInteger="1" minValue="19" maxValue="86"/>
    </cacheField>
    <cacheField name="Pace (Min/km)" numFmtId="0">
      <sharedItems containsBlank="1"/>
    </cacheField>
    <cacheField name="Pace (Sec/km)" numFmtId="0">
      <sharedItems containsBlank="1" containsMixedTypes="1" containsNumber="1" containsInteger="1" minValue="199" maxValue="1104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D96109-BB00-478E-B278-84878916C747}" name="PivotTable1" cacheId="0" applyNumberFormats="0" applyBorderFormats="0" applyFontFormats="0" applyPatternFormats="0" applyAlignmentFormats="0" applyWidthHeightFormats="1" dataCaption="Values" updatedVersion="8" minRefreshableVersion="3" rowGrandTotals="0" itemPrintTitles="1" createdVersion="7" indent="0" compact="0" compactData="0" multipleFieldFilters="0" customListSort="0">
  <location ref="A7:H16" firstHeaderRow="1" firstDataRow="2" firstDataCol="3" rowPageCount="2" colPageCount="1"/>
  <pivotFields count="36"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ubtotalTop="0" showAll="0" defaultSubtotal="0">
      <items count="39">
        <item m="1" x="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m="1" x="37"/>
        <item m="1" x="38"/>
        <item x="34"/>
        <item x="35"/>
      </items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>
      <items count="3"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sortType="ascending">
      <items count="6">
        <item h="1" x="4"/>
        <item h="1" x="3"/>
        <item h="1" x="2"/>
        <item x="1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48">
        <item x="1"/>
        <item x="18"/>
        <item x="34"/>
        <item x="2"/>
        <item x="146"/>
        <item x="97"/>
        <item x="43"/>
        <item x="109"/>
        <item x="152"/>
        <item x="7"/>
        <item x="20"/>
        <item x="31"/>
        <item x="217"/>
        <item x="33"/>
        <item x="49"/>
        <item x="9"/>
        <item x="44"/>
        <item x="14"/>
        <item x="220"/>
        <item x="37"/>
        <item x="41"/>
        <item x="32"/>
        <item x="21"/>
        <item x="58"/>
        <item x="79"/>
        <item x="10"/>
        <item x="67"/>
        <item x="94"/>
        <item x="185"/>
        <item x="11"/>
        <item x="69"/>
        <item x="53"/>
        <item x="45"/>
        <item x="56"/>
        <item x="52"/>
        <item x="17"/>
        <item x="75"/>
        <item x="121"/>
        <item x="71"/>
        <item x="60"/>
        <item x="25"/>
        <item x="63"/>
        <item x="59"/>
        <item x="47"/>
        <item x="66"/>
        <item x="54"/>
        <item x="88"/>
        <item x="27"/>
        <item x="42"/>
        <item x="16"/>
        <item x="166"/>
        <item x="36"/>
        <item x="107"/>
        <item x="206"/>
        <item x="89"/>
        <item x="62"/>
        <item x="200"/>
        <item x="23"/>
        <item x="29"/>
        <item x="46"/>
        <item x="28"/>
        <item x="48"/>
        <item x="80"/>
        <item x="169"/>
        <item x="176"/>
        <item x="241"/>
        <item x="188"/>
        <item x="81"/>
        <item x="138"/>
        <item x="95"/>
        <item x="86"/>
        <item x="12"/>
        <item x="171"/>
        <item x="26"/>
        <item x="123"/>
        <item x="165"/>
        <item x="38"/>
        <item x="35"/>
        <item x="57"/>
        <item x="70"/>
        <item x="205"/>
        <item x="30"/>
        <item x="19"/>
        <item x="61"/>
        <item x="22"/>
        <item x="229"/>
        <item x="175"/>
        <item x="78"/>
        <item x="15"/>
        <item x="201"/>
        <item x="93"/>
        <item x="127"/>
        <item x="128"/>
        <item x="131"/>
        <item x="173"/>
        <item x="137"/>
        <item x="142"/>
        <item x="153"/>
        <item x="224"/>
        <item x="115"/>
        <item x="184"/>
        <item x="187"/>
        <item x="180"/>
        <item x="186"/>
        <item x="157"/>
        <item x="84"/>
        <item x="244"/>
        <item x="73"/>
        <item x="51"/>
        <item x="4"/>
        <item x="177"/>
        <item x="92"/>
        <item x="0"/>
        <item x="215"/>
        <item x="221"/>
        <item m="1" x="247"/>
        <item x="3"/>
        <item x="5"/>
        <item x="6"/>
        <item x="8"/>
        <item x="13"/>
        <item x="24"/>
        <item x="39"/>
        <item x="40"/>
        <item x="50"/>
        <item x="55"/>
        <item x="64"/>
        <item x="65"/>
        <item x="68"/>
        <item x="72"/>
        <item x="74"/>
        <item x="76"/>
        <item x="77"/>
        <item x="82"/>
        <item x="83"/>
        <item x="85"/>
        <item x="87"/>
        <item x="90"/>
        <item x="91"/>
        <item x="96"/>
        <item x="98"/>
        <item x="99"/>
        <item x="100"/>
        <item x="101"/>
        <item x="102"/>
        <item x="103"/>
        <item x="104"/>
        <item x="105"/>
        <item x="106"/>
        <item x="108"/>
        <item x="110"/>
        <item x="111"/>
        <item x="112"/>
        <item x="113"/>
        <item x="114"/>
        <item x="116"/>
        <item x="117"/>
        <item x="118"/>
        <item x="119"/>
        <item x="120"/>
        <item x="122"/>
        <item x="124"/>
        <item x="125"/>
        <item x="126"/>
        <item x="129"/>
        <item x="130"/>
        <item x="132"/>
        <item x="133"/>
        <item x="134"/>
        <item x="135"/>
        <item x="136"/>
        <item x="139"/>
        <item x="140"/>
        <item x="141"/>
        <item x="143"/>
        <item x="144"/>
        <item x="145"/>
        <item x="147"/>
        <item x="148"/>
        <item x="149"/>
        <item x="150"/>
        <item x="151"/>
        <item x="154"/>
        <item x="155"/>
        <item x="156"/>
        <item x="158"/>
        <item x="159"/>
        <item x="160"/>
        <item x="161"/>
        <item x="162"/>
        <item x="163"/>
        <item x="164"/>
        <item x="167"/>
        <item x="168"/>
        <item x="170"/>
        <item x="172"/>
        <item x="174"/>
        <item x="178"/>
        <item x="179"/>
        <item x="181"/>
        <item x="182"/>
        <item x="183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2"/>
        <item x="203"/>
        <item x="204"/>
        <item x="207"/>
        <item x="208"/>
        <item x="209"/>
        <item x="210"/>
        <item x="211"/>
        <item x="212"/>
        <item x="213"/>
        <item x="214"/>
        <item x="216"/>
        <item x="218"/>
        <item x="219"/>
        <item x="222"/>
        <item x="223"/>
        <item x="225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2"/>
        <item x="243"/>
        <item x="245"/>
        <item x="2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multipleItemSelectionAllowed="1" showAll="0">
      <items count="12">
        <item x="0"/>
        <item h="1" x="1"/>
        <item h="1" x="2"/>
        <item h="1" m="1" x="10"/>
        <item h="1" x="3"/>
        <item h="1" x="4"/>
        <item h="1" x="5"/>
        <item h="1" x="6"/>
        <item h="1" x="7"/>
        <item h="1" x="8"/>
        <item h="1" x="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5">
        <item x="2"/>
        <item x="1"/>
        <item x="0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0"/>
    <field x="23"/>
    <field x="8"/>
  </rowFields>
  <rowItems count="8">
    <i>
      <x v="1"/>
      <x v="13"/>
      <x v="3"/>
    </i>
    <i r="1">
      <x v="19"/>
      <x v="3"/>
    </i>
    <i r="1">
      <x v="20"/>
      <x v="3"/>
    </i>
    <i>
      <x v="2"/>
      <x/>
      <x v="3"/>
    </i>
    <i r="1">
      <x v="10"/>
      <x v="3"/>
    </i>
    <i r="1">
      <x v="21"/>
      <x v="3"/>
    </i>
    <i r="1">
      <x v="22"/>
      <x v="3"/>
    </i>
    <i r="1">
      <x v="77"/>
      <x v="3"/>
    </i>
  </rowItems>
  <colFields count="1">
    <field x="4"/>
  </colFields>
  <colItems count="5">
    <i>
      <x v="2"/>
    </i>
    <i>
      <x v="4"/>
    </i>
    <i>
      <x v="11"/>
    </i>
    <i>
      <x v="28"/>
    </i>
    <i t="grand">
      <x/>
    </i>
  </colItems>
  <pageFields count="2">
    <pageField fld="6" item="0" hier="-1"/>
    <pageField fld="26" hier="-1"/>
  </pageFields>
  <dataFields count="1">
    <dataField name="Sum of Place" fld="21" baseField="14" baseItem="0"/>
  </dataFields>
  <formats count="38">
    <format dxfId="115">
      <pivotArea dataOnly="0" labelOnly="1" outline="0" fieldPosition="0">
        <references count="1">
          <reference field="23" count="1">
            <x v="0"/>
          </reference>
        </references>
      </pivotArea>
    </format>
    <format dxfId="114">
      <pivotArea dataOnly="0" labelOnly="1" outline="0" fieldPosition="0">
        <references count="1">
          <reference field="23" count="1">
            <x v="60"/>
          </reference>
        </references>
      </pivotArea>
    </format>
    <format dxfId="113">
      <pivotArea field="23" type="button" dataOnly="0" labelOnly="1" outline="0" axis="axisRow" fieldPosition="1"/>
    </format>
    <format dxfId="112">
      <pivotArea field="30" type="button" dataOnly="0" labelOnly="1" outline="0" axis="axisRow" fieldPosition="0"/>
    </format>
    <format dxfId="111">
      <pivotArea dataOnly="0" labelOnly="1" grandCol="1" outline="0" fieldPosition="0"/>
    </format>
    <format dxfId="110">
      <pivotArea field="23" type="button" dataOnly="0" labelOnly="1" outline="0" axis="axisRow" fieldPosition="1"/>
    </format>
    <format dxfId="109">
      <pivotArea field="30" type="button" dataOnly="0" labelOnly="1" outline="0" axis="axisRow" fieldPosition="0"/>
    </format>
    <format dxfId="108">
      <pivotArea dataOnly="0" labelOnly="1" grandCol="1" outline="0" fieldPosition="0"/>
    </format>
    <format dxfId="107">
      <pivotArea dataOnly="0" labelOnly="1" outline="0" fieldPosition="0">
        <references count="1">
          <reference field="4" count="4">
            <x v="2"/>
            <x v="4"/>
            <x v="11"/>
            <x v="28"/>
          </reference>
        </references>
      </pivotArea>
    </format>
    <format dxfId="106">
      <pivotArea dataOnly="0" labelOnly="1" outline="0" fieldPosition="0">
        <references count="1">
          <reference field="4" count="4">
            <x v="2"/>
            <x v="4"/>
            <x v="11"/>
            <x v="28"/>
          </reference>
        </references>
      </pivotArea>
    </format>
    <format dxfId="105">
      <pivotArea dataOnly="0" labelOnly="1" outline="0" fieldPosition="0">
        <references count="1">
          <reference field="4" count="4">
            <x v="2"/>
            <x v="4"/>
            <x v="11"/>
            <x v="28"/>
          </reference>
        </references>
      </pivotArea>
    </format>
    <format dxfId="104">
      <pivotArea field="8" type="button" dataOnly="0" labelOnly="1" outline="0" axis="axisRow" fieldPosition="2"/>
    </format>
    <format dxfId="103">
      <pivotArea field="8" type="button" dataOnly="0" labelOnly="1" outline="0" axis="axisRow" fieldPosition="2"/>
    </format>
    <format dxfId="102">
      <pivotArea dataOnly="0" labelOnly="1" outline="0" fieldPosition="0">
        <references count="2">
          <reference field="23" count="1">
            <x v="13"/>
          </reference>
          <reference field="30" count="1" selected="0">
            <x v="1"/>
          </reference>
        </references>
      </pivotArea>
    </format>
    <format dxfId="101">
      <pivotArea outline="0" fieldPosition="0">
        <references count="3">
          <reference field="8" count="0" selected="0"/>
          <reference field="23" count="3" selected="0">
            <x v="13"/>
            <x v="19"/>
            <x v="20"/>
          </reference>
          <reference field="30" count="1" selected="0">
            <x v="1"/>
          </reference>
        </references>
      </pivotArea>
    </format>
    <format dxfId="100">
      <pivotArea dataOnly="0" labelOnly="1" outline="0" fieldPosition="0">
        <references count="1">
          <reference field="30" count="1">
            <x v="1"/>
          </reference>
        </references>
      </pivotArea>
    </format>
    <format dxfId="99">
      <pivotArea dataOnly="0" labelOnly="1" outline="0" fieldPosition="0">
        <references count="2">
          <reference field="23" count="3">
            <x v="13"/>
            <x v="19"/>
            <x v="20"/>
          </reference>
          <reference field="30" count="1" selected="0">
            <x v="1"/>
          </reference>
        </references>
      </pivotArea>
    </format>
    <format dxfId="98">
      <pivotArea dataOnly="0" labelOnly="1" outline="0" fieldPosition="0">
        <references count="3">
          <reference field="8" count="0"/>
          <reference field="23" count="1" selected="0">
            <x v="13"/>
          </reference>
          <reference field="30" count="1" selected="0">
            <x v="1"/>
          </reference>
        </references>
      </pivotArea>
    </format>
    <format dxfId="97">
      <pivotArea dataOnly="0" labelOnly="1" outline="0" fieldPosition="0">
        <references count="3">
          <reference field="8" count="0"/>
          <reference field="23" count="1" selected="0">
            <x v="19"/>
          </reference>
          <reference field="30" count="1" selected="0">
            <x v="1"/>
          </reference>
        </references>
      </pivotArea>
    </format>
    <format dxfId="96">
      <pivotArea dataOnly="0" labelOnly="1" outline="0" fieldPosition="0">
        <references count="3">
          <reference field="8" count="0"/>
          <reference field="23" count="1" selected="0">
            <x v="20"/>
          </reference>
          <reference field="30" count="1" selected="0">
            <x v="1"/>
          </reference>
        </references>
      </pivotArea>
    </format>
    <format dxfId="95">
      <pivotArea type="origin" dataOnly="0" labelOnly="1" outline="0" fieldPosition="0"/>
    </format>
    <format dxfId="94">
      <pivotArea outline="0" fieldPosition="0">
        <references count="1">
          <reference field="30" count="1" selected="0">
            <x v="2"/>
          </reference>
        </references>
      </pivotArea>
    </format>
    <format dxfId="93">
      <pivotArea dataOnly="0" labelOnly="1" outline="0" fieldPosition="0">
        <references count="1">
          <reference field="30" count="1">
            <x v="2"/>
          </reference>
        </references>
      </pivotArea>
    </format>
    <format dxfId="92">
      <pivotArea dataOnly="0" labelOnly="1" outline="0" fieldPosition="0">
        <references count="2">
          <reference field="23" count="5">
            <x v="0"/>
            <x v="10"/>
            <x v="21"/>
            <x v="22"/>
            <x v="77"/>
          </reference>
          <reference field="30" count="1" selected="0">
            <x v="2"/>
          </reference>
        </references>
      </pivotArea>
    </format>
    <format dxfId="91">
      <pivotArea dataOnly="0" labelOnly="1" outline="0" fieldPosition="0">
        <references count="3">
          <reference field="8" count="0"/>
          <reference field="23" count="1" selected="0">
            <x v="0"/>
          </reference>
          <reference field="30" count="1" selected="0">
            <x v="2"/>
          </reference>
        </references>
      </pivotArea>
    </format>
    <format dxfId="90">
      <pivotArea dataOnly="0" labelOnly="1" outline="0" fieldPosition="0">
        <references count="3">
          <reference field="8" count="0"/>
          <reference field="23" count="1" selected="0">
            <x v="10"/>
          </reference>
          <reference field="30" count="1" selected="0">
            <x v="2"/>
          </reference>
        </references>
      </pivotArea>
    </format>
    <format dxfId="89">
      <pivotArea dataOnly="0" labelOnly="1" outline="0" fieldPosition="0">
        <references count="3">
          <reference field="8" count="0"/>
          <reference field="23" count="1" selected="0">
            <x v="21"/>
          </reference>
          <reference field="30" count="1" selected="0">
            <x v="2"/>
          </reference>
        </references>
      </pivotArea>
    </format>
    <format dxfId="88">
      <pivotArea dataOnly="0" labelOnly="1" outline="0" fieldPosition="0">
        <references count="3">
          <reference field="8" count="0"/>
          <reference field="23" count="1" selected="0">
            <x v="22"/>
          </reference>
          <reference field="30" count="1" selected="0">
            <x v="2"/>
          </reference>
        </references>
      </pivotArea>
    </format>
    <format dxfId="87">
      <pivotArea dataOnly="0" labelOnly="1" outline="0" fieldPosition="0">
        <references count="3">
          <reference field="8" count="0"/>
          <reference field="23" count="1" selected="0">
            <x v="77"/>
          </reference>
          <reference field="30" count="1" selected="0">
            <x v="2"/>
          </reference>
        </references>
      </pivotArea>
    </format>
    <format dxfId="86">
      <pivotArea outline="0" collapsedLevelsAreSubtotals="1" fieldPosition="0"/>
    </format>
    <format dxfId="85">
      <pivotArea dataOnly="0" labelOnly="1" outline="0" fieldPosition="0">
        <references count="3">
          <reference field="8" count="0"/>
          <reference field="23" count="1" selected="0">
            <x v="13"/>
          </reference>
          <reference field="30" count="1" selected="0">
            <x v="1"/>
          </reference>
        </references>
      </pivotArea>
    </format>
    <format dxfId="84">
      <pivotArea dataOnly="0" labelOnly="1" outline="0" fieldPosition="0">
        <references count="3">
          <reference field="8" count="0"/>
          <reference field="23" count="1" selected="0">
            <x v="19"/>
          </reference>
          <reference field="30" count="1" selected="0">
            <x v="1"/>
          </reference>
        </references>
      </pivotArea>
    </format>
    <format dxfId="83">
      <pivotArea dataOnly="0" labelOnly="1" outline="0" fieldPosition="0">
        <references count="3">
          <reference field="8" count="0"/>
          <reference field="23" count="1" selected="0">
            <x v="20"/>
          </reference>
          <reference field="30" count="1" selected="0">
            <x v="1"/>
          </reference>
        </references>
      </pivotArea>
    </format>
    <format dxfId="82">
      <pivotArea dataOnly="0" labelOnly="1" outline="0" fieldPosition="0">
        <references count="3">
          <reference field="8" count="0"/>
          <reference field="23" count="1" selected="0">
            <x v="0"/>
          </reference>
          <reference field="30" count="1" selected="0">
            <x v="2"/>
          </reference>
        </references>
      </pivotArea>
    </format>
    <format dxfId="81">
      <pivotArea dataOnly="0" labelOnly="1" outline="0" fieldPosition="0">
        <references count="3">
          <reference field="8" count="0"/>
          <reference field="23" count="1" selected="0">
            <x v="10"/>
          </reference>
          <reference field="30" count="1" selected="0">
            <x v="2"/>
          </reference>
        </references>
      </pivotArea>
    </format>
    <format dxfId="80">
      <pivotArea dataOnly="0" labelOnly="1" outline="0" fieldPosition="0">
        <references count="3">
          <reference field="8" count="0"/>
          <reference field="23" count="1" selected="0">
            <x v="21"/>
          </reference>
          <reference field="30" count="1" selected="0">
            <x v="2"/>
          </reference>
        </references>
      </pivotArea>
    </format>
    <format dxfId="79">
      <pivotArea dataOnly="0" labelOnly="1" outline="0" fieldPosition="0">
        <references count="3">
          <reference field="8" count="0"/>
          <reference field="23" count="1" selected="0">
            <x v="22"/>
          </reference>
          <reference field="30" count="1" selected="0">
            <x v="2"/>
          </reference>
        </references>
      </pivotArea>
    </format>
    <format dxfId="78">
      <pivotArea dataOnly="0" labelOnly="1" outline="0" fieldPosition="0">
        <references count="3">
          <reference field="8" count="0"/>
          <reference field="23" count="1" selected="0">
            <x v="77"/>
          </reference>
          <reference field="30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FB845B-96FB-4B6D-8A2D-679458F2F6A8}" name="PivotTable1" cacheId="0" applyNumberFormats="0" applyBorderFormats="0" applyFontFormats="0" applyPatternFormats="0" applyAlignmentFormats="0" applyWidthHeightFormats="1" dataCaption="Values" updatedVersion="8" minRefreshableVersion="3" rowGrandTotals="0" itemPrintTitles="1" createdVersion="7" indent="0" compact="0" compactData="0" multipleFieldFilters="0" customListSort="0">
  <location ref="B7:H18" firstHeaderRow="1" firstDataRow="2" firstDataCol="3" rowPageCount="2" colPageCount="1"/>
  <pivotFields count="36"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Run Name" axis="axisCol" compact="0" outline="0" subtotalTop="0" showAll="0" defaultSubtotal="0">
      <items count="39">
        <item m="1" x="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n="2022-06-25 Foundation Podiatry 10K Series Lower River Loop 10.0k" x="18"/>
        <item x="19"/>
        <item n="2022-07-09 Townsville Pain and Injury Clinic Ross Dam 10km" x="20"/>
        <item x="21"/>
        <item x="22"/>
        <item n="2022-07-30 First Things First 10K Series Freshwater Loop 10km" x="23"/>
        <item x="24"/>
        <item x="25"/>
        <item x="26"/>
        <item x="27"/>
        <item x="28"/>
        <item x="29"/>
        <item x="30"/>
        <item x="31"/>
        <item x="32"/>
        <item x="33"/>
        <item m="1" x="37"/>
        <item m="1" x="38"/>
        <item x="34"/>
        <item x="35"/>
      </items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multipleItemSelectionAllowed="1" showAll="0">
      <items count="3">
        <item x="1"/>
        <item h="1"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sortType="ascending">
      <items count="6">
        <item h="1" x="4"/>
        <item h="1" x="3"/>
        <item h="1" x="2"/>
        <item x="1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sortType="ascending">
      <items count="5">
        <item h="1" x="3"/>
        <item h="1" x="2"/>
        <item x="1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48">
        <item x="1"/>
        <item x="34"/>
        <item x="2"/>
        <item x="146"/>
        <item x="97"/>
        <item x="43"/>
        <item x="109"/>
        <item x="152"/>
        <item x="10"/>
        <item x="7"/>
        <item x="67"/>
        <item x="197"/>
        <item x="18"/>
        <item x="20"/>
        <item x="31"/>
        <item x="217"/>
        <item x="33"/>
        <item x="49"/>
        <item x="9"/>
        <item x="44"/>
        <item x="14"/>
        <item x="220"/>
        <item x="37"/>
        <item x="28"/>
        <item x="32"/>
        <item x="21"/>
        <item x="58"/>
        <item x="79"/>
        <item x="94"/>
        <item x="185"/>
        <item x="11"/>
        <item x="69"/>
        <item x="53"/>
        <item x="45"/>
        <item x="56"/>
        <item x="52"/>
        <item x="17"/>
        <item x="75"/>
        <item x="121"/>
        <item x="71"/>
        <item x="60"/>
        <item x="25"/>
        <item x="63"/>
        <item x="59"/>
        <item x="47"/>
        <item x="66"/>
        <item x="54"/>
        <item x="88"/>
        <item x="27"/>
        <item x="42"/>
        <item x="16"/>
        <item x="166"/>
        <item x="36"/>
        <item x="107"/>
        <item x="206"/>
        <item x="89"/>
        <item x="62"/>
        <item x="200"/>
        <item x="23"/>
        <item x="29"/>
        <item x="46"/>
        <item x="48"/>
        <item x="80"/>
        <item x="169"/>
        <item x="176"/>
        <item x="241"/>
        <item x="188"/>
        <item x="114"/>
        <item x="81"/>
        <item x="41"/>
        <item x="138"/>
        <item x="95"/>
        <item x="86"/>
        <item x="12"/>
        <item x="171"/>
        <item x="26"/>
        <item x="123"/>
        <item x="165"/>
        <item x="38"/>
        <item x="35"/>
        <item x="57"/>
        <item x="70"/>
        <item x="205"/>
        <item x="30"/>
        <item x="19"/>
        <item x="61"/>
        <item x="22"/>
        <item x="229"/>
        <item x="175"/>
        <item x="78"/>
        <item x="15"/>
        <item x="201"/>
        <item x="93"/>
        <item x="127"/>
        <item x="128"/>
        <item x="131"/>
        <item x="173"/>
        <item x="137"/>
        <item x="142"/>
        <item x="153"/>
        <item x="224"/>
        <item x="115"/>
        <item x="184"/>
        <item x="187"/>
        <item x="180"/>
        <item x="186"/>
        <item x="157"/>
        <item x="84"/>
        <item x="244"/>
        <item x="73"/>
        <item x="51"/>
        <item x="4"/>
        <item x="177"/>
        <item x="92"/>
        <item x="0"/>
        <item x="215"/>
        <item x="221"/>
        <item m="1" x="247"/>
        <item x="3"/>
        <item x="5"/>
        <item x="6"/>
        <item x="8"/>
        <item x="13"/>
        <item x="24"/>
        <item x="39"/>
        <item x="40"/>
        <item x="50"/>
        <item x="55"/>
        <item x="64"/>
        <item x="65"/>
        <item x="68"/>
        <item x="72"/>
        <item x="74"/>
        <item x="76"/>
        <item x="77"/>
        <item x="82"/>
        <item x="83"/>
        <item x="85"/>
        <item x="87"/>
        <item x="90"/>
        <item x="91"/>
        <item x="96"/>
        <item x="98"/>
        <item x="99"/>
        <item x="100"/>
        <item x="101"/>
        <item x="102"/>
        <item x="103"/>
        <item x="104"/>
        <item x="105"/>
        <item x="106"/>
        <item x="108"/>
        <item x="110"/>
        <item x="111"/>
        <item x="112"/>
        <item x="113"/>
        <item x="116"/>
        <item x="117"/>
        <item x="118"/>
        <item x="119"/>
        <item x="120"/>
        <item x="122"/>
        <item x="124"/>
        <item x="125"/>
        <item x="126"/>
        <item x="129"/>
        <item x="130"/>
        <item x="132"/>
        <item x="133"/>
        <item x="134"/>
        <item x="135"/>
        <item x="136"/>
        <item x="139"/>
        <item x="140"/>
        <item x="141"/>
        <item x="143"/>
        <item x="144"/>
        <item x="145"/>
        <item x="147"/>
        <item x="148"/>
        <item x="149"/>
        <item x="150"/>
        <item x="151"/>
        <item x="154"/>
        <item x="155"/>
        <item x="156"/>
        <item x="158"/>
        <item x="159"/>
        <item x="160"/>
        <item x="161"/>
        <item x="162"/>
        <item x="163"/>
        <item x="164"/>
        <item x="167"/>
        <item x="168"/>
        <item x="170"/>
        <item x="172"/>
        <item x="174"/>
        <item x="178"/>
        <item x="179"/>
        <item x="181"/>
        <item x="182"/>
        <item x="183"/>
        <item x="189"/>
        <item x="190"/>
        <item x="191"/>
        <item x="192"/>
        <item x="193"/>
        <item x="194"/>
        <item x="195"/>
        <item x="196"/>
        <item x="198"/>
        <item x="199"/>
        <item x="202"/>
        <item x="203"/>
        <item x="204"/>
        <item x="207"/>
        <item x="208"/>
        <item x="209"/>
        <item x="210"/>
        <item x="211"/>
        <item x="212"/>
        <item x="213"/>
        <item x="214"/>
        <item x="216"/>
        <item x="218"/>
        <item x="219"/>
        <item x="222"/>
        <item x="223"/>
        <item x="225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2"/>
        <item x="243"/>
        <item x="245"/>
        <item x="2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multipleItemSelectionAllowed="1" showAll="0">
      <items count="12">
        <item x="0"/>
        <item h="1" x="1"/>
        <item h="1" x="2"/>
        <item h="1" m="1" x="10"/>
        <item h="1" x="3"/>
        <item h="1" x="4"/>
        <item h="1" x="5"/>
        <item h="1" x="6"/>
        <item h="1" x="7"/>
        <item h="1" x="8"/>
        <item h="1" x="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5">
        <item x="2"/>
        <item x="1"/>
        <item x="0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0"/>
    <field x="23"/>
    <field x="9"/>
  </rowFields>
  <rowItems count="10">
    <i>
      <x v="1"/>
      <x v="23"/>
      <x v="2"/>
    </i>
    <i r="1">
      <x v="67"/>
      <x v="2"/>
    </i>
    <i r="1">
      <x v="68"/>
      <x v="2"/>
    </i>
    <i r="1">
      <x v="69"/>
      <x v="2"/>
    </i>
    <i>
      <x v="2"/>
      <x v="8"/>
      <x v="2"/>
    </i>
    <i r="1">
      <x v="9"/>
      <x v="2"/>
    </i>
    <i r="1">
      <x v="10"/>
      <x v="2"/>
    </i>
    <i r="1">
      <x v="11"/>
      <x v="2"/>
    </i>
    <i r="1">
      <x v="12"/>
      <x v="2"/>
    </i>
    <i r="1">
      <x v="25"/>
      <x v="2"/>
    </i>
  </rowItems>
  <colFields count="1">
    <field x="4"/>
  </colFields>
  <colItems count="4">
    <i>
      <x v="19"/>
    </i>
    <i>
      <x v="21"/>
    </i>
    <i>
      <x v="24"/>
    </i>
    <i t="grand">
      <x/>
    </i>
  </colItems>
  <pageFields count="2">
    <pageField fld="7" hier="-1"/>
    <pageField fld="26" hier="-1"/>
  </pageFields>
  <dataFields count="1">
    <dataField name="Sum of Place" fld="21" baseField="14" baseItem="0"/>
  </dataFields>
  <formats count="76">
    <format dxfId="75">
      <pivotArea dataOnly="0" labelOnly="1" outline="0" fieldPosition="0">
        <references count="1">
          <reference field="23" count="1">
            <x v="0"/>
          </reference>
        </references>
      </pivotArea>
    </format>
    <format dxfId="74">
      <pivotArea dataOnly="0" labelOnly="1" outline="0" fieldPosition="0">
        <references count="1">
          <reference field="23" count="1">
            <x v="23"/>
          </reference>
        </references>
      </pivotArea>
    </format>
    <format dxfId="73">
      <pivotArea field="23" type="button" dataOnly="0" labelOnly="1" outline="0" axis="axisRow" fieldPosition="1"/>
    </format>
    <format dxfId="72">
      <pivotArea field="30" type="button" dataOnly="0" labelOnly="1" outline="0" axis="axisRow" fieldPosition="0"/>
    </format>
    <format dxfId="71">
      <pivotArea dataOnly="0" labelOnly="1" grandCol="1" outline="0" fieldPosition="0"/>
    </format>
    <format dxfId="70">
      <pivotArea field="23" type="button" dataOnly="0" labelOnly="1" outline="0" axis="axisRow" fieldPosition="1"/>
    </format>
    <format dxfId="69">
      <pivotArea field="30" type="button" dataOnly="0" labelOnly="1" outline="0" axis="axisRow" fieldPosition="0"/>
    </format>
    <format dxfId="68">
      <pivotArea dataOnly="0" labelOnly="1" grandCol="1" outline="0" fieldPosition="0"/>
    </format>
    <format dxfId="67">
      <pivotArea dataOnly="0" labelOnly="1" outline="0" fieldPosition="0">
        <references count="1">
          <reference field="4" count="4">
            <x v="2"/>
            <x v="4"/>
            <x v="11"/>
            <x v="28"/>
          </reference>
        </references>
      </pivotArea>
    </format>
    <format dxfId="66">
      <pivotArea dataOnly="0" labelOnly="1" outline="0" fieldPosition="0">
        <references count="1">
          <reference field="4" count="4">
            <x v="2"/>
            <x v="4"/>
            <x v="11"/>
            <x v="28"/>
          </reference>
        </references>
      </pivotArea>
    </format>
    <format dxfId="65">
      <pivotArea dataOnly="0" labelOnly="1" outline="0" fieldPosition="0">
        <references count="1">
          <reference field="4" count="4">
            <x v="2"/>
            <x v="4"/>
            <x v="11"/>
            <x v="28"/>
          </reference>
        </references>
      </pivotArea>
    </format>
    <format dxfId="64">
      <pivotArea field="8" type="button" dataOnly="0" labelOnly="1" outline="0"/>
    </format>
    <format dxfId="63">
      <pivotArea field="8" type="button" dataOnly="0" labelOnly="1" outline="0"/>
    </format>
    <format dxfId="62">
      <pivotArea dataOnly="0" labelOnly="1" outline="0" fieldPosition="0">
        <references count="2">
          <reference field="23" count="1">
            <x v="16"/>
          </reference>
          <reference field="30" count="1" selected="0">
            <x v="1"/>
          </reference>
        </references>
      </pivotArea>
    </format>
    <format dxfId="61">
      <pivotArea dataOnly="0" labelOnly="1" outline="0" fieldPosition="0">
        <references count="2">
          <reference field="23" count="3">
            <x v="16"/>
            <x v="22"/>
            <x v="69"/>
          </reference>
          <reference field="30" count="1" selected="0">
            <x v="1"/>
          </reference>
        </references>
      </pivotArea>
    </format>
    <format dxfId="60">
      <pivotArea type="origin" dataOnly="0" labelOnly="1" outline="0" fieldPosition="0"/>
    </format>
    <format dxfId="59">
      <pivotArea dataOnly="0" labelOnly="1" outline="0" fieldPosition="0">
        <references count="2">
          <reference field="23" count="5">
            <x v="0"/>
            <x v="13"/>
            <x v="24"/>
            <x v="25"/>
            <x v="79"/>
          </reference>
          <reference field="30" count="1" selected="0">
            <x v="2"/>
          </reference>
        </references>
      </pivotArea>
    </format>
    <format dxfId="58">
      <pivotArea field="30" grandCol="1" outline="0" axis="axisRow" fieldPosition="0">
        <references count="3">
          <reference field="9" count="0" selected="0"/>
          <reference field="23" count="1" selected="0">
            <x v="23"/>
          </reference>
          <reference field="30" count="1" selected="0">
            <x v="1"/>
          </reference>
        </references>
      </pivotArea>
    </format>
    <format dxfId="57">
      <pivotArea field="30" grandCol="1" outline="0" axis="axisRow" fieldPosition="0">
        <references count="3">
          <reference field="9" count="0" selected="0"/>
          <reference field="23" count="1" selected="0">
            <x v="68"/>
          </reference>
          <reference field="30" count="1" selected="0">
            <x v="1"/>
          </reference>
        </references>
      </pivotArea>
    </format>
    <format dxfId="56">
      <pivotArea field="30" grandCol="1" outline="0" axis="axisRow" fieldPosition="0">
        <references count="3">
          <reference field="9" count="0" selected="0"/>
          <reference field="23" count="1" selected="0">
            <x v="69"/>
          </reference>
          <reference field="30" count="1" selected="0">
            <x v="1"/>
          </reference>
        </references>
      </pivotArea>
    </format>
    <format dxfId="55">
      <pivotArea outline="0" collapsedLevelsAreSubtotals="1" fieldPosition="0"/>
    </format>
    <format dxfId="54">
      <pivotArea dataOnly="0" labelOnly="1" outline="0" fieldPosition="0">
        <references count="1">
          <reference field="30" count="2">
            <x v="1"/>
            <x v="2"/>
          </reference>
        </references>
      </pivotArea>
    </format>
    <format dxfId="53">
      <pivotArea dataOnly="0" labelOnly="1" outline="0" fieldPosition="0">
        <references count="2">
          <reference field="23" count="6">
            <x v="8"/>
            <x v="9"/>
            <x v="10"/>
            <x v="11"/>
            <x v="12"/>
            <x v="25"/>
          </reference>
          <reference field="30" count="1" selected="0">
            <x v="2"/>
          </reference>
        </references>
      </pivotArea>
    </format>
    <format dxfId="52">
      <pivotArea dataOnly="0" labelOnly="1" outline="0" fieldPosition="0">
        <references count="2">
          <reference field="23" count="6">
            <x v="8"/>
            <x v="9"/>
            <x v="10"/>
            <x v="11"/>
            <x v="12"/>
            <x v="25"/>
          </reference>
          <reference field="30" count="1" selected="0">
            <x v="2"/>
          </reference>
        </references>
      </pivotArea>
    </format>
    <format dxfId="51">
      <pivotArea dataOnly="0" labelOnly="1" outline="0" fieldPosition="0">
        <references count="2">
          <reference field="23" count="1">
            <x v="8"/>
          </reference>
          <reference field="30" count="1" selected="0">
            <x v="2"/>
          </reference>
        </references>
      </pivotArea>
    </format>
    <format dxfId="50">
      <pivotArea outline="0" fieldPosition="0">
        <references count="3">
          <reference field="9" count="0" selected="0"/>
          <reference field="23" count="3" selected="0">
            <x v="23"/>
            <x v="68"/>
            <x v="69"/>
          </reference>
          <reference field="30" count="1" selected="0">
            <x v="1"/>
          </reference>
        </references>
      </pivotArea>
    </format>
    <format dxfId="49">
      <pivotArea dataOnly="0" labelOnly="1" outline="0" fieldPosition="0">
        <references count="1">
          <reference field="30" count="1">
            <x v="1"/>
          </reference>
        </references>
      </pivotArea>
    </format>
    <format dxfId="48">
      <pivotArea dataOnly="0" labelOnly="1" outline="0" fieldPosition="0">
        <references count="2">
          <reference field="23" count="3">
            <x v="23"/>
            <x v="68"/>
            <x v="69"/>
          </reference>
          <reference field="30" count="1" selected="0">
            <x v="1"/>
          </reference>
        </references>
      </pivotArea>
    </format>
    <format dxfId="47">
      <pivotArea dataOnly="0" labelOnly="1" outline="0" fieldPosition="0">
        <references count="3">
          <reference field="9" count="0"/>
          <reference field="23" count="1" selected="0">
            <x v="23"/>
          </reference>
          <reference field="30" count="1" selected="0">
            <x v="1"/>
          </reference>
        </references>
      </pivotArea>
    </format>
    <format dxfId="46">
      <pivotArea outline="0" fieldPosition="0">
        <references count="1">
          <reference field="30" count="1" selected="0">
            <x v="2"/>
          </reference>
        </references>
      </pivotArea>
    </format>
    <format dxfId="45">
      <pivotArea dataOnly="0" labelOnly="1" outline="0" fieldPosition="0">
        <references count="1">
          <reference field="30" count="1">
            <x v="2"/>
          </reference>
        </references>
      </pivotArea>
    </format>
    <format dxfId="44">
      <pivotArea dataOnly="0" labelOnly="1" outline="0" fieldPosition="0">
        <references count="2">
          <reference field="23" count="6">
            <x v="8"/>
            <x v="9"/>
            <x v="10"/>
            <x v="11"/>
            <x v="12"/>
            <x v="25"/>
          </reference>
          <reference field="30" count="1" selected="0">
            <x v="2"/>
          </reference>
        </references>
      </pivotArea>
    </format>
    <format dxfId="43">
      <pivotArea dataOnly="0" labelOnly="1" outline="0" fieldPosition="0">
        <references count="3">
          <reference field="9" count="0"/>
          <reference field="23" count="1" selected="0">
            <x v="8"/>
          </reference>
          <reference field="30" count="1" selected="0">
            <x v="2"/>
          </reference>
        </references>
      </pivotArea>
    </format>
    <format dxfId="42">
      <pivotArea field="30" type="button" dataOnly="0" labelOnly="1" outline="0" axis="axisRow" fieldPosition="0"/>
    </format>
    <format dxfId="41">
      <pivotArea field="23" type="button" dataOnly="0" labelOnly="1" outline="0" axis="axisRow" fieldPosition="1"/>
    </format>
    <format dxfId="40">
      <pivotArea field="9" type="button" dataOnly="0" labelOnly="1" outline="0" axis="axisRow" fieldPosition="2"/>
    </format>
    <format dxfId="39">
      <pivotArea dataOnly="0" labelOnly="1" outline="0" fieldPosition="0">
        <references count="1">
          <reference field="4" count="3">
            <x v="19"/>
            <x v="21"/>
            <x v="24"/>
          </reference>
        </references>
      </pivotArea>
    </format>
    <format dxfId="38">
      <pivotArea dataOnly="0" labelOnly="1" grandCol="1" outline="0" fieldPosition="0"/>
    </format>
    <format dxfId="37">
      <pivotArea field="30" type="button" dataOnly="0" labelOnly="1" outline="0" axis="axisRow" fieldPosition="0"/>
    </format>
    <format dxfId="36">
      <pivotArea field="23" type="button" dataOnly="0" labelOnly="1" outline="0" axis="axisRow" fieldPosition="1"/>
    </format>
    <format dxfId="35">
      <pivotArea field="9" type="button" dataOnly="0" labelOnly="1" outline="0" axis="axisRow" fieldPosition="2"/>
    </format>
    <format dxfId="34">
      <pivotArea dataOnly="0" labelOnly="1" outline="0" fieldPosition="0">
        <references count="1">
          <reference field="4" count="3">
            <x v="19"/>
            <x v="21"/>
            <x v="24"/>
          </reference>
        </references>
      </pivotArea>
    </format>
    <format dxfId="33">
      <pivotArea dataOnly="0" labelOnly="1" grandCol="1" outline="0" fieldPosition="0"/>
    </format>
    <format dxfId="32">
      <pivotArea field="9" type="button" dataOnly="0" labelOnly="1" outline="0" axis="axisRow" fieldPosition="2"/>
    </format>
    <format dxfId="31">
      <pivotArea dataOnly="0" labelOnly="1" outline="0" fieldPosition="0">
        <references count="1">
          <reference field="4" count="3">
            <x v="19"/>
            <x v="21"/>
            <x v="24"/>
          </reference>
        </references>
      </pivotArea>
    </format>
    <format dxfId="30">
      <pivotArea field="30" type="button" dataOnly="0" labelOnly="1" outline="0" axis="axisRow" fieldPosition="0"/>
    </format>
    <format dxfId="29">
      <pivotArea field="23" type="button" dataOnly="0" labelOnly="1" outline="0" axis="axisRow" fieldPosition="1"/>
    </format>
    <format dxfId="28">
      <pivotArea field="9" type="button" dataOnly="0" labelOnly="1" outline="0" axis="axisRow" fieldPosition="2"/>
    </format>
    <format dxfId="27">
      <pivotArea dataOnly="0" labelOnly="1" outline="0" fieldPosition="0">
        <references count="1">
          <reference field="4" count="3">
            <x v="19"/>
            <x v="21"/>
            <x v="24"/>
          </reference>
        </references>
      </pivotArea>
    </format>
    <format dxfId="26">
      <pivotArea dataOnly="0" labelOnly="1" grandCol="1" outline="0" fieldPosition="0"/>
    </format>
    <format dxfId="25">
      <pivotArea type="origin" dataOnly="0" labelOnly="1" outline="0" offset="A1:B1" fieldPosition="0"/>
    </format>
    <format dxfId="24">
      <pivotArea type="origin" dataOnly="0" labelOnly="1" outline="0" offset="B1" fieldPosition="0"/>
    </format>
    <format dxfId="23">
      <pivotArea outline="0" fieldPosition="0">
        <references count="3">
          <reference field="9" count="0" selected="0"/>
          <reference field="23" count="1" selected="0">
            <x v="23"/>
          </reference>
          <reference field="30" count="1" selected="0">
            <x v="1"/>
          </reference>
        </references>
      </pivotArea>
    </format>
    <format dxfId="22">
      <pivotArea dataOnly="0" labelOnly="1" outline="0" offset="IV1" fieldPosition="0">
        <references count="1">
          <reference field="30" count="1">
            <x v="1"/>
          </reference>
        </references>
      </pivotArea>
    </format>
    <format dxfId="21">
      <pivotArea dataOnly="0" labelOnly="1" outline="0" fieldPosition="0">
        <references count="2">
          <reference field="23" count="1">
            <x v="23"/>
          </reference>
          <reference field="30" count="1" selected="0">
            <x v="1"/>
          </reference>
        </references>
      </pivotArea>
    </format>
    <format dxfId="20">
      <pivotArea dataOnly="0" labelOnly="1" outline="0" fieldPosition="0">
        <references count="3">
          <reference field="9" count="0"/>
          <reference field="23" count="1" selected="0">
            <x v="23"/>
          </reference>
          <reference field="30" count="1" selected="0">
            <x v="1"/>
          </reference>
        </references>
      </pivotArea>
    </format>
    <format dxfId="19">
      <pivotArea outline="0" fieldPosition="0">
        <references count="3">
          <reference field="9" count="0" selected="0"/>
          <reference field="23" count="1" selected="0">
            <x v="8"/>
          </reference>
          <reference field="30" count="1" selected="0">
            <x v="2"/>
          </reference>
        </references>
      </pivotArea>
    </format>
    <format dxfId="18">
      <pivotArea dataOnly="0" labelOnly="1" outline="0" offset="IV1" fieldPosition="0">
        <references count="1">
          <reference field="30" count="1">
            <x v="2"/>
          </reference>
        </references>
      </pivotArea>
    </format>
    <format dxfId="17">
      <pivotArea dataOnly="0" labelOnly="1" outline="0" fieldPosition="0">
        <references count="2">
          <reference field="23" count="1">
            <x v="8"/>
          </reference>
          <reference field="30" count="1" selected="0">
            <x v="2"/>
          </reference>
        </references>
      </pivotArea>
    </format>
    <format dxfId="16">
      <pivotArea dataOnly="0" labelOnly="1" outline="0" fieldPosition="0">
        <references count="3">
          <reference field="9" count="0"/>
          <reference field="23" count="1" selected="0">
            <x v="8"/>
          </reference>
          <reference field="30" count="1" selected="0">
            <x v="2"/>
          </reference>
        </references>
      </pivotArea>
    </format>
    <format dxfId="15">
      <pivotArea outline="0" collapsedLevelsAreSubtotals="1" fieldPosition="0"/>
    </format>
    <format dxfId="14">
      <pivotArea outline="0" fieldPosition="0">
        <references count="3">
          <reference field="9" count="0" selected="0"/>
          <reference field="23" count="3" selected="0">
            <x v="67"/>
            <x v="68"/>
            <x v="69"/>
          </reference>
          <reference field="30" count="1" selected="0">
            <x v="1"/>
          </reference>
        </references>
      </pivotArea>
    </format>
    <format dxfId="13">
      <pivotArea outline="0" fieldPosition="0">
        <references count="1">
          <reference field="30" count="1" selected="0">
            <x v="2"/>
          </reference>
        </references>
      </pivotArea>
    </format>
    <format dxfId="12">
      <pivotArea dataOnly="0" labelOnly="1" outline="0" offset="IV2:IV256" fieldPosition="0">
        <references count="1">
          <reference field="30" count="1">
            <x v="1"/>
          </reference>
        </references>
      </pivotArea>
    </format>
    <format dxfId="11">
      <pivotArea dataOnly="0" labelOnly="1" outline="0" fieldPosition="0">
        <references count="1">
          <reference field="30" count="1">
            <x v="2"/>
          </reference>
        </references>
      </pivotArea>
    </format>
    <format dxfId="10">
      <pivotArea dataOnly="0" labelOnly="1" outline="0" fieldPosition="0">
        <references count="2">
          <reference field="23" count="3">
            <x v="67"/>
            <x v="68"/>
            <x v="69"/>
          </reference>
          <reference field="30" count="1" selected="0">
            <x v="1"/>
          </reference>
        </references>
      </pivotArea>
    </format>
    <format dxfId="9">
      <pivotArea dataOnly="0" labelOnly="1" outline="0" fieldPosition="0">
        <references count="2">
          <reference field="23" count="6">
            <x v="8"/>
            <x v="9"/>
            <x v="10"/>
            <x v="11"/>
            <x v="12"/>
            <x v="25"/>
          </reference>
          <reference field="30" count="1" selected="0">
            <x v="2"/>
          </reference>
        </references>
      </pivotArea>
    </format>
    <format dxfId="8">
      <pivotArea dataOnly="0" labelOnly="1" outline="0" fieldPosition="0">
        <references count="3">
          <reference field="9" count="0"/>
          <reference field="23" count="1" selected="0">
            <x v="67"/>
          </reference>
          <reference field="30" count="1" selected="0">
            <x v="1"/>
          </reference>
        </references>
      </pivotArea>
    </format>
    <format dxfId="7">
      <pivotArea dataOnly="0" labelOnly="1" outline="0" fieldPosition="0">
        <references count="3">
          <reference field="9" count="0"/>
          <reference field="23" count="1" selected="0">
            <x v="68"/>
          </reference>
          <reference field="30" count="1" selected="0">
            <x v="1"/>
          </reference>
        </references>
      </pivotArea>
    </format>
    <format dxfId="6">
      <pivotArea dataOnly="0" labelOnly="1" outline="0" fieldPosition="0">
        <references count="3">
          <reference field="9" count="0"/>
          <reference field="23" count="1" selected="0">
            <x v="69"/>
          </reference>
          <reference field="30" count="1" selected="0">
            <x v="1"/>
          </reference>
        </references>
      </pivotArea>
    </format>
    <format dxfId="5">
      <pivotArea dataOnly="0" labelOnly="1" outline="0" fieldPosition="0">
        <references count="3">
          <reference field="9" count="0"/>
          <reference field="23" count="1" selected="0">
            <x v="8"/>
          </reference>
          <reference field="30" count="1" selected="0">
            <x v="2"/>
          </reference>
        </references>
      </pivotArea>
    </format>
    <format dxfId="4">
      <pivotArea dataOnly="0" labelOnly="1" outline="0" fieldPosition="0">
        <references count="3">
          <reference field="9" count="0"/>
          <reference field="23" count="1" selected="0">
            <x v="9"/>
          </reference>
          <reference field="30" count="1" selected="0">
            <x v="2"/>
          </reference>
        </references>
      </pivotArea>
    </format>
    <format dxfId="3">
      <pivotArea dataOnly="0" labelOnly="1" outline="0" fieldPosition="0">
        <references count="3">
          <reference field="9" count="0"/>
          <reference field="23" count="1" selected="0">
            <x v="10"/>
          </reference>
          <reference field="30" count="1" selected="0">
            <x v="2"/>
          </reference>
        </references>
      </pivotArea>
    </format>
    <format dxfId="2">
      <pivotArea dataOnly="0" labelOnly="1" outline="0" fieldPosition="0">
        <references count="3">
          <reference field="9" count="0"/>
          <reference field="23" count="1" selected="0">
            <x v="11"/>
          </reference>
          <reference field="30" count="1" selected="0">
            <x v="2"/>
          </reference>
        </references>
      </pivotArea>
    </format>
    <format dxfId="1">
      <pivotArea dataOnly="0" labelOnly="1" outline="0" fieldPosition="0">
        <references count="3">
          <reference field="9" count="0"/>
          <reference field="23" count="1" selected="0">
            <x v="12"/>
          </reference>
          <reference field="30" count="1" selected="0">
            <x v="2"/>
          </reference>
        </references>
      </pivotArea>
    </format>
    <format dxfId="0">
      <pivotArea dataOnly="0" labelOnly="1" outline="0" fieldPosition="0">
        <references count="3">
          <reference field="9" count="0"/>
          <reference field="23" count="1" selected="0">
            <x v="25"/>
          </reference>
          <reference field="30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1362CB-63B8-4BAF-A1A6-E996EF9DDDCD}" name="Table3" displayName="Table3" ref="A2:F56" totalsRowShown="0" headerRowDxfId="136" dataDxfId="134" headerRowBorderDxfId="135" tableBorderDxfId="133" totalsRowBorderDxfId="132">
  <autoFilter ref="A2:F56" xr:uid="{00000000-0009-0000-0100-000003000000}"/>
  <tableColumns count="6">
    <tableColumn id="1" xr3:uid="{3F914BDF-C2D3-486A-8577-23D05F55AAB6}" name="Category" dataDxfId="131"/>
    <tableColumn id="2" xr3:uid="{FF1CF096-6D00-491F-9C79-DA6E6432E029}" name="Place" dataDxfId="130"/>
    <tableColumn id="6" xr3:uid="{3D3DB8C8-01B6-444F-B0A5-264DDC8FE093}" name="Name" dataDxfId="129"/>
    <tableColumn id="3" xr3:uid="{C3BD505E-2856-4AB0-B58F-A0DF1D6F313D}" name="Name (Surname &amp; First Name)" dataDxfId="128"/>
    <tableColumn id="4" xr3:uid="{CE1CB1C9-B0D1-4DB2-B204-DF402EAF2453}" name="Total Championship Points" dataDxfId="127"/>
    <tableColumn id="5" xr3:uid="{2457F8D3-B1A1-413F-9D4D-9A55CE1B1B02}" name="Average Member Place / Run" dataDxfId="12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90C77-0F7E-4DBD-B3B0-1AFA9DC18A0F}">
  <sheetPr>
    <pageSetUpPr fitToPage="1"/>
  </sheetPr>
  <dimension ref="A1:M82"/>
  <sheetViews>
    <sheetView tabSelected="1" workbookViewId="0">
      <selection activeCell="A2" sqref="A2"/>
    </sheetView>
  </sheetViews>
  <sheetFormatPr defaultRowHeight="14.4" x14ac:dyDescent="0.3"/>
  <cols>
    <col min="1" max="1" width="28.33203125" customWidth="1"/>
    <col min="2" max="2" width="21.33203125" customWidth="1"/>
    <col min="3" max="3" width="28" customWidth="1"/>
    <col min="4" max="4" width="24.33203125" hidden="1" customWidth="1"/>
    <col min="5" max="9" width="16.88671875" customWidth="1"/>
    <col min="10" max="12" width="13" customWidth="1"/>
  </cols>
  <sheetData>
    <row r="1" spans="1:7" x14ac:dyDescent="0.3">
      <c r="A1" s="1" t="s">
        <v>0</v>
      </c>
    </row>
    <row r="2" spans="1:7" ht="43.8" thickBot="1" x14ac:dyDescent="0.3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</row>
    <row r="3" spans="1:7" x14ac:dyDescent="0.3">
      <c r="A3" s="7" t="s">
        <v>7</v>
      </c>
      <c r="B3" s="8" t="s">
        <v>8</v>
      </c>
      <c r="C3" s="8" t="s">
        <v>9</v>
      </c>
      <c r="D3" s="9" t="s">
        <v>10</v>
      </c>
      <c r="E3" s="10">
        <v>1190</v>
      </c>
      <c r="F3" s="11">
        <v>1.8333333333333286</v>
      </c>
    </row>
    <row r="4" spans="1:7" x14ac:dyDescent="0.3">
      <c r="A4" s="12" t="s">
        <v>7</v>
      </c>
      <c r="B4" s="13" t="s">
        <v>11</v>
      </c>
      <c r="C4" s="13" t="s">
        <v>12</v>
      </c>
      <c r="D4" s="14" t="s">
        <v>13</v>
      </c>
      <c r="E4" s="15">
        <v>1167</v>
      </c>
      <c r="F4" s="16">
        <v>3.75</v>
      </c>
    </row>
    <row r="5" spans="1:7" x14ac:dyDescent="0.3">
      <c r="A5" s="12" t="s">
        <v>7</v>
      </c>
      <c r="B5" s="13" t="s">
        <v>14</v>
      </c>
      <c r="C5" s="13" t="s">
        <v>15</v>
      </c>
      <c r="D5" s="14" t="s">
        <v>16</v>
      </c>
      <c r="E5" s="15">
        <v>1125.82</v>
      </c>
      <c r="F5" s="16">
        <v>7.181666666666672</v>
      </c>
    </row>
    <row r="6" spans="1:7" x14ac:dyDescent="0.3">
      <c r="A6" s="12"/>
      <c r="B6" s="13"/>
      <c r="C6" s="13"/>
      <c r="D6" s="14"/>
      <c r="E6" s="15"/>
      <c r="F6" s="16"/>
    </row>
    <row r="7" spans="1:7" x14ac:dyDescent="0.3">
      <c r="A7" s="12" t="s">
        <v>7</v>
      </c>
      <c r="B7" s="13" t="s">
        <v>17</v>
      </c>
      <c r="C7" s="13" t="s">
        <v>18</v>
      </c>
      <c r="D7" s="14" t="s">
        <v>19</v>
      </c>
      <c r="E7" s="15">
        <v>1178</v>
      </c>
      <c r="F7" s="16">
        <v>2.8333333333333286</v>
      </c>
    </row>
    <row r="8" spans="1:7" x14ac:dyDescent="0.3">
      <c r="A8" s="12" t="s">
        <v>7</v>
      </c>
      <c r="B8" s="13" t="s">
        <v>20</v>
      </c>
      <c r="C8" s="13" t="s">
        <v>21</v>
      </c>
      <c r="D8" s="14" t="s">
        <v>22</v>
      </c>
      <c r="E8" s="15">
        <v>1094.4000000000001</v>
      </c>
      <c r="F8" s="16">
        <v>9.7999999999999972</v>
      </c>
    </row>
    <row r="9" spans="1:7" ht="15" thickBot="1" x14ac:dyDescent="0.35">
      <c r="A9" s="17"/>
      <c r="B9" s="18"/>
      <c r="C9" s="18"/>
      <c r="D9" s="19"/>
      <c r="E9" s="20"/>
      <c r="F9" s="21"/>
    </row>
    <row r="10" spans="1:7" x14ac:dyDescent="0.3">
      <c r="A10" s="7" t="s">
        <v>23</v>
      </c>
      <c r="B10" s="8" t="s">
        <v>8</v>
      </c>
      <c r="C10" s="8" t="s">
        <v>24</v>
      </c>
      <c r="D10" s="9" t="s">
        <v>25</v>
      </c>
      <c r="E10" s="10">
        <v>1158</v>
      </c>
      <c r="F10" s="11">
        <v>4.5</v>
      </c>
      <c r="G10" s="22"/>
    </row>
    <row r="11" spans="1:7" x14ac:dyDescent="0.3">
      <c r="A11" s="12" t="s">
        <v>23</v>
      </c>
      <c r="B11" s="13" t="s">
        <v>26</v>
      </c>
      <c r="C11" s="13" t="s">
        <v>27</v>
      </c>
      <c r="D11" s="14" t="s">
        <v>28</v>
      </c>
      <c r="E11" s="15">
        <v>1094</v>
      </c>
      <c r="F11" s="16">
        <v>9.8333333333333286</v>
      </c>
      <c r="G11" s="22"/>
    </row>
    <row r="12" spans="1:7" x14ac:dyDescent="0.3">
      <c r="A12" s="23" t="s">
        <v>23</v>
      </c>
      <c r="B12" s="24" t="s">
        <v>29</v>
      </c>
      <c r="C12" s="24" t="s">
        <v>30</v>
      </c>
      <c r="D12" s="25" t="s">
        <v>31</v>
      </c>
      <c r="E12" s="26">
        <v>1066</v>
      </c>
      <c r="F12" s="27">
        <v>12.166666666666671</v>
      </c>
      <c r="G12" s="22"/>
    </row>
    <row r="13" spans="1:7" x14ac:dyDescent="0.3">
      <c r="A13" s="12"/>
      <c r="B13" s="13"/>
      <c r="C13" s="13"/>
      <c r="D13" s="14"/>
      <c r="E13" s="15"/>
      <c r="F13" s="16"/>
    </row>
    <row r="14" spans="1:7" x14ac:dyDescent="0.3">
      <c r="A14" s="12" t="s">
        <v>23</v>
      </c>
      <c r="B14" s="13" t="s">
        <v>17</v>
      </c>
      <c r="C14" s="13" t="s">
        <v>32</v>
      </c>
      <c r="D14" s="14" t="s">
        <v>33</v>
      </c>
      <c r="E14" s="15">
        <v>1200</v>
      </c>
      <c r="F14" s="16">
        <v>1</v>
      </c>
    </row>
    <row r="15" spans="1:7" x14ac:dyDescent="0.3">
      <c r="A15" s="12" t="s">
        <v>23</v>
      </c>
      <c r="B15" s="13" t="s">
        <v>34</v>
      </c>
      <c r="C15" s="13" t="s">
        <v>35</v>
      </c>
      <c r="D15" s="14" t="s">
        <v>36</v>
      </c>
      <c r="E15" s="15">
        <v>1189</v>
      </c>
      <c r="F15" s="16">
        <v>1.9166666666666714</v>
      </c>
    </row>
    <row r="16" spans="1:7" x14ac:dyDescent="0.3">
      <c r="A16" s="12" t="s">
        <v>23</v>
      </c>
      <c r="B16" s="13" t="s">
        <v>37</v>
      </c>
      <c r="C16" s="13" t="s">
        <v>38</v>
      </c>
      <c r="D16" s="14" t="s">
        <v>39</v>
      </c>
      <c r="E16" s="15">
        <v>1174</v>
      </c>
      <c r="F16" s="16">
        <v>3.1666666666666714</v>
      </c>
    </row>
    <row r="17" spans="1:6" ht="15" thickBot="1" x14ac:dyDescent="0.35">
      <c r="A17" s="17"/>
      <c r="B17" s="18"/>
      <c r="C17" s="18"/>
      <c r="D17" s="19"/>
      <c r="E17" s="20"/>
      <c r="F17" s="21"/>
    </row>
    <row r="18" spans="1:6" x14ac:dyDescent="0.3">
      <c r="A18" s="7" t="s">
        <v>40</v>
      </c>
      <c r="B18" s="9" t="s">
        <v>41</v>
      </c>
      <c r="C18" s="9" t="s">
        <v>42</v>
      </c>
      <c r="D18" s="9" t="s">
        <v>42</v>
      </c>
      <c r="E18" s="10">
        <v>1359.23</v>
      </c>
      <c r="F18" s="11">
        <v>10.384666666666661</v>
      </c>
    </row>
    <row r="19" spans="1:6" x14ac:dyDescent="0.3">
      <c r="A19" s="12"/>
      <c r="B19" s="14"/>
      <c r="C19" s="14"/>
      <c r="D19" s="14"/>
      <c r="E19" s="15"/>
      <c r="F19" s="16"/>
    </row>
    <row r="20" spans="1:6" x14ac:dyDescent="0.3">
      <c r="A20" s="12" t="s">
        <v>40</v>
      </c>
      <c r="B20" s="28" t="s">
        <v>43</v>
      </c>
      <c r="C20" s="28" t="s">
        <v>44</v>
      </c>
      <c r="D20" s="14" t="s">
        <v>45</v>
      </c>
      <c r="E20" s="15">
        <v>994</v>
      </c>
      <c r="F20" s="16">
        <v>18.166666666666671</v>
      </c>
    </row>
    <row r="21" spans="1:6" x14ac:dyDescent="0.3">
      <c r="A21" s="12"/>
      <c r="B21" s="14"/>
      <c r="C21" s="14"/>
      <c r="D21" s="14"/>
      <c r="E21" s="15"/>
      <c r="F21" s="16"/>
    </row>
    <row r="22" spans="1:6" x14ac:dyDescent="0.3">
      <c r="A22" s="12" t="s">
        <v>40</v>
      </c>
      <c r="B22" s="28" t="s">
        <v>46</v>
      </c>
      <c r="C22" s="28" t="s">
        <v>47</v>
      </c>
      <c r="D22" s="14" t="s">
        <v>48</v>
      </c>
      <c r="E22" s="15">
        <v>1064</v>
      </c>
      <c r="F22" s="16">
        <v>12.333333333333329</v>
      </c>
    </row>
    <row r="23" spans="1:6" x14ac:dyDescent="0.3">
      <c r="A23" s="12" t="s">
        <v>40</v>
      </c>
      <c r="B23" s="28" t="s">
        <v>49</v>
      </c>
      <c r="C23" s="28" t="s">
        <v>50</v>
      </c>
      <c r="D23" s="14" t="s">
        <v>51</v>
      </c>
      <c r="E23" s="15">
        <v>892.8</v>
      </c>
      <c r="F23" s="16">
        <v>26.600000000000009</v>
      </c>
    </row>
    <row r="24" spans="1:6" x14ac:dyDescent="0.3">
      <c r="A24" s="29"/>
      <c r="B24" s="14"/>
      <c r="C24" s="14"/>
      <c r="D24" s="14"/>
      <c r="E24" s="15"/>
      <c r="F24" s="30"/>
    </row>
    <row r="25" spans="1:6" x14ac:dyDescent="0.3">
      <c r="A25" s="12" t="s">
        <v>40</v>
      </c>
      <c r="B25" s="28" t="s">
        <v>52</v>
      </c>
      <c r="C25" s="28" t="s">
        <v>24</v>
      </c>
      <c r="D25" s="14" t="s">
        <v>25</v>
      </c>
      <c r="E25" s="15">
        <v>1158</v>
      </c>
      <c r="F25" s="16">
        <v>4.5</v>
      </c>
    </row>
    <row r="26" spans="1:6" x14ac:dyDescent="0.3">
      <c r="A26" s="12" t="s">
        <v>40</v>
      </c>
      <c r="B26" s="28" t="s">
        <v>53</v>
      </c>
      <c r="C26" s="28" t="s">
        <v>30</v>
      </c>
      <c r="D26" s="14" t="s">
        <v>31</v>
      </c>
      <c r="E26" s="15">
        <v>1066</v>
      </c>
      <c r="F26" s="16">
        <v>12.166666666666671</v>
      </c>
    </row>
    <row r="27" spans="1:6" x14ac:dyDescent="0.3">
      <c r="A27" s="12" t="s">
        <v>40</v>
      </c>
      <c r="B27" s="28" t="s">
        <v>54</v>
      </c>
      <c r="C27" s="28" t="s">
        <v>55</v>
      </c>
      <c r="D27" s="14" t="s">
        <v>56</v>
      </c>
      <c r="E27" s="15">
        <v>1038</v>
      </c>
      <c r="F27" s="16">
        <v>14.5</v>
      </c>
    </row>
    <row r="28" spans="1:6" x14ac:dyDescent="0.3">
      <c r="A28" s="29"/>
      <c r="B28" s="14"/>
      <c r="C28" s="14"/>
      <c r="D28" s="14"/>
      <c r="E28" s="15"/>
      <c r="F28" s="30"/>
    </row>
    <row r="29" spans="1:6" x14ac:dyDescent="0.3">
      <c r="A29" s="12" t="s">
        <v>40</v>
      </c>
      <c r="B29" s="28" t="s">
        <v>57</v>
      </c>
      <c r="C29" s="28" t="s">
        <v>27</v>
      </c>
      <c r="D29" s="14" t="s">
        <v>28</v>
      </c>
      <c r="E29" s="15">
        <v>1094</v>
      </c>
      <c r="F29" s="16">
        <v>9.8333333333333286</v>
      </c>
    </row>
    <row r="30" spans="1:6" x14ac:dyDescent="0.3">
      <c r="A30" s="12" t="s">
        <v>40</v>
      </c>
      <c r="B30" s="28" t="s">
        <v>58</v>
      </c>
      <c r="C30" s="28" t="s">
        <v>59</v>
      </c>
      <c r="D30" s="14" t="s">
        <v>60</v>
      </c>
      <c r="E30" s="15">
        <v>1008</v>
      </c>
      <c r="F30" s="16">
        <v>17</v>
      </c>
    </row>
    <row r="31" spans="1:6" x14ac:dyDescent="0.3">
      <c r="A31" s="12"/>
      <c r="B31" s="14"/>
      <c r="C31" s="14"/>
      <c r="D31" s="14"/>
      <c r="E31" s="15"/>
      <c r="F31" s="16"/>
    </row>
    <row r="32" spans="1:6" x14ac:dyDescent="0.3">
      <c r="A32" s="12" t="s">
        <v>40</v>
      </c>
      <c r="B32" s="28" t="s">
        <v>61</v>
      </c>
      <c r="C32" s="28" t="s">
        <v>62</v>
      </c>
      <c r="D32" s="14" t="s">
        <v>63</v>
      </c>
      <c r="E32" s="15">
        <v>916</v>
      </c>
      <c r="F32" s="16">
        <v>24.666666666666671</v>
      </c>
    </row>
    <row r="33" spans="1:6" x14ac:dyDescent="0.3">
      <c r="A33" s="12" t="s">
        <v>40</v>
      </c>
      <c r="B33" s="28" t="s">
        <v>64</v>
      </c>
      <c r="C33" s="28" t="s">
        <v>65</v>
      </c>
      <c r="D33" s="14" t="s">
        <v>66</v>
      </c>
      <c r="E33" s="15">
        <v>896</v>
      </c>
      <c r="F33" s="16">
        <v>26.333333333333329</v>
      </c>
    </row>
    <row r="34" spans="1:6" ht="15" thickBot="1" x14ac:dyDescent="0.35">
      <c r="A34" s="23"/>
      <c r="B34" s="25"/>
      <c r="C34" s="25"/>
      <c r="D34" s="25"/>
      <c r="E34" s="26"/>
      <c r="F34" s="27"/>
    </row>
    <row r="35" spans="1:6" x14ac:dyDescent="0.3">
      <c r="A35" s="7" t="s">
        <v>40</v>
      </c>
      <c r="B35" s="9" t="s">
        <v>67</v>
      </c>
      <c r="C35" s="9" t="s">
        <v>42</v>
      </c>
      <c r="D35" s="9" t="s">
        <v>42</v>
      </c>
      <c r="E35" s="10"/>
      <c r="F35" s="11"/>
    </row>
    <row r="36" spans="1:6" x14ac:dyDescent="0.3">
      <c r="A36" s="12"/>
      <c r="B36" s="14"/>
      <c r="C36" s="14"/>
      <c r="D36" s="14"/>
      <c r="E36" s="15"/>
      <c r="F36" s="16"/>
    </row>
    <row r="37" spans="1:6" x14ac:dyDescent="0.3">
      <c r="A37" s="12" t="s">
        <v>40</v>
      </c>
      <c r="B37" s="28" t="s">
        <v>68</v>
      </c>
      <c r="C37" s="28" t="s">
        <v>69</v>
      </c>
      <c r="D37" s="14" t="s">
        <v>70</v>
      </c>
      <c r="E37" s="15">
        <v>1160</v>
      </c>
      <c r="F37" s="16">
        <v>4.3333333333333286</v>
      </c>
    </row>
    <row r="38" spans="1:6" x14ac:dyDescent="0.3">
      <c r="A38" s="12"/>
      <c r="B38" s="14"/>
      <c r="C38" s="14"/>
      <c r="D38" s="14"/>
      <c r="E38" s="15"/>
      <c r="F38" s="16"/>
    </row>
    <row r="39" spans="1:6" x14ac:dyDescent="0.3">
      <c r="A39" s="12" t="s">
        <v>40</v>
      </c>
      <c r="B39" s="28" t="s">
        <v>71</v>
      </c>
      <c r="C39" s="28" t="s">
        <v>32</v>
      </c>
      <c r="D39" s="14" t="s">
        <v>33</v>
      </c>
      <c r="E39" s="15">
        <v>1200</v>
      </c>
      <c r="F39" s="16">
        <v>1</v>
      </c>
    </row>
    <row r="40" spans="1:6" x14ac:dyDescent="0.3">
      <c r="A40" s="12" t="s">
        <v>40</v>
      </c>
      <c r="B40" s="28" t="s">
        <v>72</v>
      </c>
      <c r="C40" s="28" t="s">
        <v>73</v>
      </c>
      <c r="D40" s="14" t="s">
        <v>74</v>
      </c>
      <c r="E40" s="15">
        <v>1026</v>
      </c>
      <c r="F40" s="16">
        <v>15.5</v>
      </c>
    </row>
    <row r="41" spans="1:6" x14ac:dyDescent="0.3">
      <c r="A41" s="12" t="s">
        <v>40</v>
      </c>
      <c r="B41" s="28" t="s">
        <v>75</v>
      </c>
      <c r="C41" s="28" t="s">
        <v>76</v>
      </c>
      <c r="D41" s="14" t="s">
        <v>77</v>
      </c>
      <c r="E41" s="15">
        <v>990</v>
      </c>
      <c r="F41" s="16">
        <v>18.5</v>
      </c>
    </row>
    <row r="42" spans="1:6" x14ac:dyDescent="0.3">
      <c r="A42" s="12"/>
      <c r="B42" s="28"/>
      <c r="C42" s="28"/>
      <c r="D42" s="14"/>
      <c r="E42" s="15"/>
      <c r="F42" s="16"/>
    </row>
    <row r="43" spans="1:6" x14ac:dyDescent="0.3">
      <c r="A43" s="12" t="s">
        <v>40</v>
      </c>
      <c r="B43" s="28" t="s">
        <v>78</v>
      </c>
      <c r="C43" s="28" t="s">
        <v>35</v>
      </c>
      <c r="D43" s="14" t="s">
        <v>36</v>
      </c>
      <c r="E43" s="15">
        <v>1189</v>
      </c>
      <c r="F43" s="16">
        <v>1.9166666666666714</v>
      </c>
    </row>
    <row r="44" spans="1:6" x14ac:dyDescent="0.3">
      <c r="A44" s="12" t="s">
        <v>40</v>
      </c>
      <c r="B44" s="28" t="s">
        <v>79</v>
      </c>
      <c r="C44" s="28" t="s">
        <v>38</v>
      </c>
      <c r="D44" s="14" t="s">
        <v>39</v>
      </c>
      <c r="E44" s="15">
        <v>1174</v>
      </c>
      <c r="F44" s="16">
        <v>3.1666666666666714</v>
      </c>
    </row>
    <row r="45" spans="1:6" x14ac:dyDescent="0.3">
      <c r="A45" s="12" t="s">
        <v>40</v>
      </c>
      <c r="B45" s="28" t="s">
        <v>80</v>
      </c>
      <c r="C45" s="28" t="s">
        <v>81</v>
      </c>
      <c r="D45" s="14" t="s">
        <v>82</v>
      </c>
      <c r="E45" s="15">
        <v>1148</v>
      </c>
      <c r="F45" s="16">
        <v>5.3333333333333286</v>
      </c>
    </row>
    <row r="46" spans="1:6" x14ac:dyDescent="0.3">
      <c r="A46" s="12" t="s">
        <v>40</v>
      </c>
      <c r="B46" s="28" t="s">
        <v>80</v>
      </c>
      <c r="C46" s="28" t="s">
        <v>83</v>
      </c>
      <c r="D46" s="14" t="s">
        <v>84</v>
      </c>
      <c r="E46" s="15">
        <v>1148</v>
      </c>
      <c r="F46" s="16">
        <v>5.3333333333333286</v>
      </c>
    </row>
    <row r="47" spans="1:6" x14ac:dyDescent="0.3">
      <c r="A47" s="12"/>
      <c r="B47" s="28"/>
      <c r="C47" s="28"/>
      <c r="D47" s="14"/>
      <c r="E47" s="15"/>
      <c r="F47" s="16"/>
    </row>
    <row r="48" spans="1:6" x14ac:dyDescent="0.3">
      <c r="A48" s="12" t="s">
        <v>40</v>
      </c>
      <c r="B48" s="28" t="s">
        <v>85</v>
      </c>
      <c r="C48" s="28" t="s">
        <v>86</v>
      </c>
      <c r="D48" s="14" t="s">
        <v>87</v>
      </c>
      <c r="E48" s="15">
        <v>1126.9100000000001</v>
      </c>
      <c r="F48" s="16">
        <v>7.0908333333333218</v>
      </c>
    </row>
    <row r="49" spans="1:13" x14ac:dyDescent="0.3">
      <c r="A49" s="12" t="s">
        <v>40</v>
      </c>
      <c r="B49" s="28" t="s">
        <v>88</v>
      </c>
      <c r="C49" s="28" t="s">
        <v>89</v>
      </c>
      <c r="D49" s="14" t="s">
        <v>90</v>
      </c>
      <c r="E49" s="15">
        <v>1027</v>
      </c>
      <c r="F49" s="16">
        <v>15.416666666666671</v>
      </c>
    </row>
    <row r="50" spans="1:13" x14ac:dyDescent="0.3">
      <c r="A50" s="12"/>
      <c r="B50" s="28"/>
      <c r="C50" s="28"/>
      <c r="D50" s="14"/>
      <c r="E50" s="15"/>
      <c r="F50" s="16"/>
    </row>
    <row r="51" spans="1:13" x14ac:dyDescent="0.3">
      <c r="A51" s="12" t="s">
        <v>40</v>
      </c>
      <c r="B51" s="28" t="s">
        <v>91</v>
      </c>
      <c r="C51" s="28" t="s">
        <v>92</v>
      </c>
      <c r="D51" s="14" t="s">
        <v>93</v>
      </c>
      <c r="E51" s="15">
        <v>1057</v>
      </c>
      <c r="F51" s="16">
        <v>12.916666666666671</v>
      </c>
    </row>
    <row r="52" spans="1:13" x14ac:dyDescent="0.3">
      <c r="A52" s="12" t="s">
        <v>40</v>
      </c>
      <c r="B52" s="28" t="s">
        <v>94</v>
      </c>
      <c r="C52" s="28" t="s">
        <v>95</v>
      </c>
      <c r="D52" s="14" t="s">
        <v>96</v>
      </c>
      <c r="E52" s="15">
        <v>1046</v>
      </c>
      <c r="F52" s="16">
        <v>13.833333333333329</v>
      </c>
    </row>
    <row r="53" spans="1:13" x14ac:dyDescent="0.3">
      <c r="A53" s="12" t="s">
        <v>40</v>
      </c>
      <c r="B53" s="28" t="s">
        <v>97</v>
      </c>
      <c r="C53" s="28" t="s">
        <v>98</v>
      </c>
      <c r="D53" s="14" t="s">
        <v>99</v>
      </c>
      <c r="E53" s="15">
        <v>992</v>
      </c>
      <c r="F53" s="16">
        <v>18.333333333333329</v>
      </c>
    </row>
    <row r="54" spans="1:13" x14ac:dyDescent="0.3">
      <c r="A54" s="12"/>
      <c r="B54" s="28"/>
      <c r="C54" s="28"/>
      <c r="D54" s="14"/>
      <c r="E54" s="15"/>
      <c r="F54" s="16"/>
    </row>
    <row r="55" spans="1:13" x14ac:dyDescent="0.3">
      <c r="A55" s="12" t="s">
        <v>40</v>
      </c>
      <c r="B55" s="28" t="s">
        <v>100</v>
      </c>
      <c r="C55" s="28" t="s">
        <v>101</v>
      </c>
      <c r="D55" s="14" t="s">
        <v>102</v>
      </c>
      <c r="E55" s="15">
        <v>1014</v>
      </c>
      <c r="F55" s="16">
        <v>16.5</v>
      </c>
    </row>
    <row r="56" spans="1:13" ht="15" thickBot="1" x14ac:dyDescent="0.35">
      <c r="A56" s="17"/>
      <c r="B56" s="18"/>
      <c r="C56" s="18"/>
      <c r="D56" s="19"/>
      <c r="E56" s="20"/>
      <c r="F56" s="21"/>
    </row>
    <row r="58" spans="1:13" ht="15" thickBot="1" x14ac:dyDescent="0.35">
      <c r="A58" s="1" t="s">
        <v>103</v>
      </c>
    </row>
    <row r="59" spans="1:13" ht="99" customHeight="1" thickBot="1" x14ac:dyDescent="0.35">
      <c r="A59" s="31" t="s">
        <v>1</v>
      </c>
      <c r="B59" s="32" t="s">
        <v>104</v>
      </c>
      <c r="C59" s="32" t="s">
        <v>3</v>
      </c>
      <c r="D59" s="32" t="s">
        <v>4</v>
      </c>
      <c r="E59" s="33" t="s">
        <v>105</v>
      </c>
      <c r="F59" s="33" t="s">
        <v>106</v>
      </c>
      <c r="G59" s="33" t="s">
        <v>107</v>
      </c>
      <c r="H59" s="33" t="s">
        <v>108</v>
      </c>
      <c r="I59" s="34" t="s">
        <v>109</v>
      </c>
      <c r="J59" s="35" t="s">
        <v>110</v>
      </c>
      <c r="K59" s="36"/>
      <c r="L59" s="36"/>
      <c r="M59" s="36"/>
    </row>
    <row r="60" spans="1:13" ht="15" thickBot="1" x14ac:dyDescent="0.35">
      <c r="A60" s="37"/>
      <c r="B60" s="38"/>
      <c r="C60" s="39"/>
      <c r="D60" s="40"/>
      <c r="E60" s="162" t="s">
        <v>2</v>
      </c>
      <c r="F60" s="163"/>
      <c r="G60" s="163"/>
      <c r="H60" s="163"/>
      <c r="I60" s="163"/>
      <c r="J60" s="41"/>
    </row>
    <row r="61" spans="1:13" x14ac:dyDescent="0.3">
      <c r="A61" s="37" t="s">
        <v>111</v>
      </c>
      <c r="B61" s="38" t="s">
        <v>8</v>
      </c>
      <c r="C61" s="39" t="s">
        <v>55</v>
      </c>
      <c r="D61" s="40" t="s">
        <v>56</v>
      </c>
      <c r="E61" s="42">
        <v>40</v>
      </c>
      <c r="F61" s="43">
        <v>24</v>
      </c>
      <c r="G61" s="43">
        <v>27</v>
      </c>
      <c r="H61" s="43">
        <v>25</v>
      </c>
      <c r="I61" s="44">
        <f>AVERAGE(E61:H61)</f>
        <v>29</v>
      </c>
      <c r="J61" s="45">
        <v>116</v>
      </c>
    </row>
    <row r="62" spans="1:13" x14ac:dyDescent="0.3">
      <c r="A62" s="12" t="s">
        <v>111</v>
      </c>
      <c r="B62" s="13" t="s">
        <v>26</v>
      </c>
      <c r="C62" s="46" t="s">
        <v>65</v>
      </c>
      <c r="D62" s="47" t="s">
        <v>66</v>
      </c>
      <c r="E62" s="48">
        <v>47</v>
      </c>
      <c r="F62" s="15">
        <v>35</v>
      </c>
      <c r="G62" s="15">
        <v>33</v>
      </c>
      <c r="H62" s="15">
        <v>30</v>
      </c>
      <c r="I62" s="49">
        <f t="shared" ref="I62:I63" si="0">AVERAGE(E62:H62)</f>
        <v>36.25</v>
      </c>
      <c r="J62" s="50">
        <v>145</v>
      </c>
    </row>
    <row r="63" spans="1:13" x14ac:dyDescent="0.3">
      <c r="A63" s="51" t="s">
        <v>111</v>
      </c>
      <c r="B63" s="52" t="s">
        <v>29</v>
      </c>
      <c r="C63" s="53" t="s">
        <v>62</v>
      </c>
      <c r="D63" s="54" t="s">
        <v>63</v>
      </c>
      <c r="E63" s="55">
        <v>53</v>
      </c>
      <c r="F63" s="56">
        <v>37</v>
      </c>
      <c r="G63" s="56">
        <v>31</v>
      </c>
      <c r="H63" s="56">
        <v>29</v>
      </c>
      <c r="I63" s="57">
        <f t="shared" si="0"/>
        <v>37.5</v>
      </c>
      <c r="J63" s="58">
        <v>150</v>
      </c>
    </row>
    <row r="64" spans="1:13" x14ac:dyDescent="0.3">
      <c r="A64" s="12"/>
      <c r="B64" s="13"/>
      <c r="C64" s="46"/>
      <c r="D64" s="47"/>
      <c r="E64" s="48"/>
      <c r="F64" s="15"/>
      <c r="G64" s="15"/>
      <c r="H64" s="15"/>
      <c r="I64" s="49"/>
      <c r="J64" s="50"/>
    </row>
    <row r="65" spans="1:10" x14ac:dyDescent="0.3">
      <c r="A65" s="51" t="s">
        <v>111</v>
      </c>
      <c r="B65" s="38" t="s">
        <v>17</v>
      </c>
      <c r="C65" s="59" t="s">
        <v>32</v>
      </c>
      <c r="D65" s="54" t="s">
        <v>33</v>
      </c>
      <c r="E65" s="55">
        <v>1</v>
      </c>
      <c r="F65" s="56">
        <v>1</v>
      </c>
      <c r="G65" s="56">
        <v>1</v>
      </c>
      <c r="H65" s="56">
        <v>4</v>
      </c>
      <c r="I65" s="57">
        <f>AVERAGE(E65:H65)</f>
        <v>1.75</v>
      </c>
      <c r="J65" s="58">
        <v>7</v>
      </c>
    </row>
    <row r="66" spans="1:10" x14ac:dyDescent="0.3">
      <c r="A66" s="12" t="s">
        <v>111</v>
      </c>
      <c r="B66" s="13" t="s">
        <v>34</v>
      </c>
      <c r="C66" s="46" t="s">
        <v>112</v>
      </c>
      <c r="D66" s="47" t="s">
        <v>113</v>
      </c>
      <c r="E66" s="48">
        <v>23</v>
      </c>
      <c r="F66" s="15">
        <v>19</v>
      </c>
      <c r="G66" s="15">
        <v>15</v>
      </c>
      <c r="H66" s="15">
        <v>16</v>
      </c>
      <c r="I66" s="49">
        <f>AVERAGE(E66:H66)</f>
        <v>18.25</v>
      </c>
      <c r="J66" s="50">
        <v>73</v>
      </c>
    </row>
    <row r="67" spans="1:10" ht="15" thickBot="1" x14ac:dyDescent="0.35">
      <c r="A67" s="60" t="s">
        <v>111</v>
      </c>
      <c r="B67" s="61" t="s">
        <v>37</v>
      </c>
      <c r="C67" s="62" t="s">
        <v>89</v>
      </c>
      <c r="D67" s="63" t="s">
        <v>90</v>
      </c>
      <c r="E67" s="64">
        <v>39</v>
      </c>
      <c r="F67" s="65">
        <v>29</v>
      </c>
      <c r="G67" s="65">
        <v>20</v>
      </c>
      <c r="H67" s="65">
        <v>20</v>
      </c>
      <c r="I67" s="66">
        <f>AVERAGE(E67:H67)</f>
        <v>27</v>
      </c>
      <c r="J67" s="67">
        <v>108</v>
      </c>
    </row>
    <row r="69" spans="1:10" ht="15" thickBot="1" x14ac:dyDescent="0.35">
      <c r="A69" s="1" t="s">
        <v>114</v>
      </c>
    </row>
    <row r="70" spans="1:10" ht="72.599999999999994" thickBot="1" x14ac:dyDescent="0.35">
      <c r="A70" s="31" t="s">
        <v>1</v>
      </c>
      <c r="B70" s="32" t="s">
        <v>104</v>
      </c>
      <c r="C70" s="32" t="s">
        <v>3</v>
      </c>
      <c r="D70" s="32" t="s">
        <v>4</v>
      </c>
      <c r="E70" s="33" t="s">
        <v>115</v>
      </c>
      <c r="F70" s="33" t="s">
        <v>116</v>
      </c>
      <c r="G70" s="33" t="s">
        <v>117</v>
      </c>
      <c r="H70" s="34" t="s">
        <v>109</v>
      </c>
      <c r="I70" s="35" t="s">
        <v>110</v>
      </c>
    </row>
    <row r="71" spans="1:10" ht="15" thickBot="1" x14ac:dyDescent="0.35">
      <c r="A71" s="37"/>
      <c r="B71" s="38"/>
      <c r="C71" s="39"/>
      <c r="D71" s="40"/>
      <c r="E71" s="162" t="s">
        <v>2</v>
      </c>
      <c r="F71" s="163"/>
      <c r="G71" s="163"/>
      <c r="H71" s="164"/>
      <c r="I71" s="41"/>
    </row>
    <row r="72" spans="1:10" x14ac:dyDescent="0.3">
      <c r="A72" s="37" t="s">
        <v>118</v>
      </c>
      <c r="B72" s="38" t="s">
        <v>8</v>
      </c>
      <c r="C72" s="39" t="s">
        <v>27</v>
      </c>
      <c r="D72" s="40" t="s">
        <v>28</v>
      </c>
      <c r="E72" s="42">
        <v>19</v>
      </c>
      <c r="F72" s="43">
        <v>23</v>
      </c>
      <c r="G72" s="43">
        <v>17</v>
      </c>
      <c r="H72" s="44">
        <f>AVERAGE(E72:G72)</f>
        <v>19.666666666666668</v>
      </c>
      <c r="I72" s="45">
        <v>59</v>
      </c>
    </row>
    <row r="73" spans="1:10" x14ac:dyDescent="0.3">
      <c r="A73" s="12" t="s">
        <v>118</v>
      </c>
      <c r="B73" s="13" t="s">
        <v>26</v>
      </c>
      <c r="C73" s="46" t="s">
        <v>119</v>
      </c>
      <c r="D73" s="47" t="s">
        <v>60</v>
      </c>
      <c r="E73" s="48">
        <v>3</v>
      </c>
      <c r="F73" s="15">
        <v>24</v>
      </c>
      <c r="G73" s="15">
        <v>26</v>
      </c>
      <c r="H73" s="49">
        <v>25</v>
      </c>
      <c r="I73" s="50">
        <v>75</v>
      </c>
      <c r="J73" t="s">
        <v>120</v>
      </c>
    </row>
    <row r="74" spans="1:10" x14ac:dyDescent="0.3">
      <c r="A74" s="12" t="s">
        <v>118</v>
      </c>
      <c r="B74" s="13" t="s">
        <v>26</v>
      </c>
      <c r="C74" s="46" t="s">
        <v>59</v>
      </c>
      <c r="D74" s="47" t="s">
        <v>60</v>
      </c>
      <c r="E74" s="48">
        <v>26</v>
      </c>
      <c r="F74" s="15">
        <v>30</v>
      </c>
      <c r="G74" s="15">
        <v>24</v>
      </c>
      <c r="H74" s="49">
        <f>AVERAGE(E74:G74)</f>
        <v>26.666666666666668</v>
      </c>
      <c r="I74" s="50">
        <v>80</v>
      </c>
    </row>
    <row r="75" spans="1:10" x14ac:dyDescent="0.3">
      <c r="A75" s="51" t="s">
        <v>118</v>
      </c>
      <c r="B75" s="52" t="s">
        <v>29</v>
      </c>
      <c r="C75" s="53" t="s">
        <v>62</v>
      </c>
      <c r="D75" s="54" t="s">
        <v>63</v>
      </c>
      <c r="E75" s="55">
        <v>29</v>
      </c>
      <c r="F75" s="56">
        <v>35</v>
      </c>
      <c r="G75" s="56">
        <v>27</v>
      </c>
      <c r="H75" s="57">
        <f>AVERAGE(E75:G75)</f>
        <v>30.333333333333332</v>
      </c>
      <c r="I75" s="58">
        <v>91</v>
      </c>
    </row>
    <row r="76" spans="1:10" x14ac:dyDescent="0.3">
      <c r="A76" s="12"/>
      <c r="B76" s="13"/>
      <c r="C76" s="46"/>
      <c r="D76" s="47"/>
      <c r="E76" s="48"/>
      <c r="F76" s="15"/>
      <c r="G76" s="15"/>
      <c r="H76" s="49"/>
      <c r="I76" s="50"/>
    </row>
    <row r="77" spans="1:10" x14ac:dyDescent="0.3">
      <c r="A77" s="51" t="s">
        <v>118</v>
      </c>
      <c r="B77" s="38" t="s">
        <v>17</v>
      </c>
      <c r="C77" s="59" t="s">
        <v>38</v>
      </c>
      <c r="D77" s="54" t="s">
        <v>39</v>
      </c>
      <c r="E77" s="55">
        <v>1</v>
      </c>
      <c r="F77" s="56">
        <v>8</v>
      </c>
      <c r="G77" s="56">
        <v>2</v>
      </c>
      <c r="H77" s="57">
        <f>AVERAGE(E77:G77)</f>
        <v>3.6666666666666665</v>
      </c>
      <c r="I77" s="58">
        <v>11</v>
      </c>
    </row>
    <row r="78" spans="1:10" x14ac:dyDescent="0.3">
      <c r="A78" s="12" t="s">
        <v>118</v>
      </c>
      <c r="B78" s="13" t="s">
        <v>34</v>
      </c>
      <c r="C78" s="46" t="s">
        <v>121</v>
      </c>
      <c r="D78" s="47" t="s">
        <v>122</v>
      </c>
      <c r="E78" s="48">
        <v>3</v>
      </c>
      <c r="F78" s="15">
        <v>9</v>
      </c>
      <c r="G78" s="15">
        <v>4</v>
      </c>
      <c r="H78" s="49">
        <f>AVERAGE(E78:G78)</f>
        <v>5.333333333333333</v>
      </c>
      <c r="I78" s="50">
        <v>16</v>
      </c>
    </row>
    <row r="79" spans="1:10" ht="15" thickBot="1" x14ac:dyDescent="0.35">
      <c r="A79" s="60" t="s">
        <v>118</v>
      </c>
      <c r="B79" s="61" t="s">
        <v>37</v>
      </c>
      <c r="C79" s="62" t="s">
        <v>35</v>
      </c>
      <c r="D79" s="63" t="s">
        <v>36</v>
      </c>
      <c r="E79" s="64">
        <v>2</v>
      </c>
      <c r="F79" s="65">
        <v>15</v>
      </c>
      <c r="G79" s="65">
        <v>3</v>
      </c>
      <c r="H79" s="66">
        <f>AVERAGE(E79:G79)</f>
        <v>6.666666666666667</v>
      </c>
      <c r="I79" s="67">
        <v>20</v>
      </c>
    </row>
    <row r="82" spans="1:1" x14ac:dyDescent="0.3">
      <c r="A82" t="s">
        <v>123</v>
      </c>
    </row>
  </sheetData>
  <mergeCells count="2">
    <mergeCell ref="E60:I60"/>
    <mergeCell ref="E71:H71"/>
  </mergeCells>
  <conditionalFormatting sqref="G10:G12 B48:B54 C20 C22:C23 C29:C30 C25:C27 C37 C39:C55 C32:C33">
    <cfRule type="cellIs" dxfId="147" priority="11" operator="between">
      <formula>0.9</formula>
      <formula>3.1</formula>
    </cfRule>
  </conditionalFormatting>
  <conditionalFormatting sqref="B20">
    <cfRule type="cellIs" dxfId="146" priority="10" operator="between">
      <formula>0.9</formula>
      <formula>3.1</formula>
    </cfRule>
  </conditionalFormatting>
  <conditionalFormatting sqref="B22:B23">
    <cfRule type="cellIs" dxfId="145" priority="9" operator="between">
      <formula>0.9</formula>
      <formula>3.1</formula>
    </cfRule>
  </conditionalFormatting>
  <conditionalFormatting sqref="B25">
    <cfRule type="cellIs" dxfId="144" priority="8" operator="between">
      <formula>0.9</formula>
      <formula>3.1</formula>
    </cfRule>
  </conditionalFormatting>
  <conditionalFormatting sqref="B29:B30">
    <cfRule type="cellIs" dxfId="143" priority="7" operator="between">
      <formula>0.9</formula>
      <formula>3.1</formula>
    </cfRule>
  </conditionalFormatting>
  <conditionalFormatting sqref="B26:B27">
    <cfRule type="cellIs" dxfId="142" priority="6" operator="between">
      <formula>0.9</formula>
      <formula>3.1</formula>
    </cfRule>
  </conditionalFormatting>
  <conditionalFormatting sqref="B37">
    <cfRule type="cellIs" dxfId="141" priority="5" operator="between">
      <formula>0.9</formula>
      <formula>3.1</formula>
    </cfRule>
  </conditionalFormatting>
  <conditionalFormatting sqref="B43:B46">
    <cfRule type="cellIs" dxfId="140" priority="2" operator="between">
      <formula>0.9</formula>
      <formula>3.1</formula>
    </cfRule>
  </conditionalFormatting>
  <conditionalFormatting sqref="B39:B42">
    <cfRule type="cellIs" dxfId="139" priority="4" operator="between">
      <formula>0.9</formula>
      <formula>3.1</formula>
    </cfRule>
  </conditionalFormatting>
  <conditionalFormatting sqref="B47 B52:B55">
    <cfRule type="cellIs" dxfId="138" priority="3" operator="between">
      <formula>0.9</formula>
      <formula>3.1</formula>
    </cfRule>
  </conditionalFormatting>
  <conditionalFormatting sqref="B32:B33">
    <cfRule type="cellIs" dxfId="137" priority="1" operator="between">
      <formula>0.9</formula>
      <formula>3.1</formula>
    </cfRule>
  </conditionalFormatting>
  <pageMargins left="0.25" right="0.25" top="0.75" bottom="0.75" header="0.3" footer="0.3"/>
  <pageSetup paperSize="9" scale="81" fitToHeight="0" orientation="landscape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857A7-C570-4B9E-A7C9-185ED48BF551}">
  <sheetPr>
    <pageSetUpPr fitToPage="1"/>
  </sheetPr>
  <dimension ref="A1:AI267"/>
  <sheetViews>
    <sheetView workbookViewId="0">
      <pane xSplit="11" ySplit="4" topLeftCell="L5" activePane="bottomRight" state="frozen"/>
      <selection activeCell="A82" sqref="A82"/>
      <selection pane="topRight" activeCell="A82" sqref="A82"/>
      <selection pane="bottomLeft" activeCell="A82" sqref="A82"/>
      <selection pane="bottomRight" activeCell="I5" sqref="I5"/>
    </sheetView>
  </sheetViews>
  <sheetFormatPr defaultRowHeight="14.4" outlineLevelRow="1" outlineLevelCol="2" x14ac:dyDescent="0.3"/>
  <cols>
    <col min="1" max="1" width="24.44140625" customWidth="1"/>
    <col min="2" max="2" width="11.44140625" style="22" customWidth="1" outlineLevel="1" collapsed="1"/>
    <col min="3" max="3" width="16.33203125" style="22" hidden="1" customWidth="1" outlineLevel="2"/>
    <col min="4" max="4" width="11.6640625" style="22" customWidth="1" outlineLevel="1" collapsed="1"/>
    <col min="5" max="5" width="8.109375" style="22" hidden="1" customWidth="1" outlineLevel="2"/>
    <col min="6" max="6" width="7.6640625" style="22" customWidth="1"/>
    <col min="7" max="7" width="9.6640625" style="22" customWidth="1"/>
    <col min="8" max="8" width="11.33203125" style="22" customWidth="1"/>
    <col min="9" max="9" width="11.44140625" style="107" customWidth="1" outlineLevel="1"/>
    <col min="10" max="10" width="8.109375" style="22" customWidth="1" outlineLevel="1"/>
    <col min="11" max="13" width="7.6640625" customWidth="1"/>
    <col min="14" max="20" width="7.33203125" customWidth="1"/>
    <col min="21" max="27" width="8" customWidth="1"/>
  </cols>
  <sheetData>
    <row r="1" spans="1:29" ht="15" thickBot="1" x14ac:dyDescent="0.35">
      <c r="A1" s="1" t="s">
        <v>124</v>
      </c>
      <c r="C1"/>
      <c r="E1"/>
      <c r="G1"/>
      <c r="H1"/>
      <c r="L1" s="165" t="s">
        <v>155</v>
      </c>
      <c r="M1" s="166"/>
      <c r="N1" s="167" t="s">
        <v>156</v>
      </c>
      <c r="O1" s="168"/>
      <c r="P1" s="168"/>
      <c r="Q1" s="168"/>
      <c r="R1" s="168"/>
      <c r="S1" s="168"/>
      <c r="T1" s="169"/>
      <c r="U1" s="167" t="s">
        <v>156</v>
      </c>
      <c r="V1" s="168"/>
      <c r="W1" s="168"/>
      <c r="X1" s="168"/>
      <c r="Y1" s="168"/>
      <c r="Z1" s="168"/>
      <c r="AA1" s="169"/>
    </row>
    <row r="2" spans="1:29" outlineLevel="1" x14ac:dyDescent="0.3">
      <c r="A2" s="1" t="s">
        <v>157</v>
      </c>
      <c r="C2"/>
      <c r="E2"/>
      <c r="G2"/>
      <c r="H2"/>
      <c r="L2" s="108" t="s">
        <v>137</v>
      </c>
      <c r="M2" s="109" t="s">
        <v>141</v>
      </c>
      <c r="N2" s="110" t="s">
        <v>137</v>
      </c>
      <c r="O2" s="111" t="s">
        <v>137</v>
      </c>
      <c r="P2" s="111" t="s">
        <v>137</v>
      </c>
      <c r="Q2" s="111" t="s">
        <v>137</v>
      </c>
      <c r="R2" s="111" t="s">
        <v>137</v>
      </c>
      <c r="S2" s="111" t="s">
        <v>137</v>
      </c>
      <c r="T2" s="112" t="s">
        <v>137</v>
      </c>
      <c r="U2" s="110" t="s">
        <v>141</v>
      </c>
      <c r="V2" s="111" t="s">
        <v>141</v>
      </c>
      <c r="W2" s="111" t="s">
        <v>141</v>
      </c>
      <c r="X2" s="111" t="s">
        <v>141</v>
      </c>
      <c r="Y2" s="111" t="s">
        <v>141</v>
      </c>
      <c r="Z2" s="111" t="s">
        <v>141</v>
      </c>
      <c r="AA2" s="112" t="s">
        <v>141</v>
      </c>
    </row>
    <row r="3" spans="1:29" ht="15" outlineLevel="1" thickBot="1" x14ac:dyDescent="0.35">
      <c r="A3" t="s">
        <v>158</v>
      </c>
      <c r="C3"/>
      <c r="E3"/>
      <c r="G3"/>
      <c r="H3"/>
      <c r="L3" s="113"/>
      <c r="M3" s="114"/>
      <c r="N3" s="115" t="s">
        <v>159</v>
      </c>
      <c r="O3" s="116" t="s">
        <v>160</v>
      </c>
      <c r="P3" s="116" t="s">
        <v>161</v>
      </c>
      <c r="Q3" s="116" t="s">
        <v>162</v>
      </c>
      <c r="R3" s="116" t="s">
        <v>163</v>
      </c>
      <c r="S3" s="116" t="s">
        <v>164</v>
      </c>
      <c r="T3" s="117" t="s">
        <v>165</v>
      </c>
      <c r="U3" s="115" t="s">
        <v>159</v>
      </c>
      <c r="V3" s="116" t="s">
        <v>160</v>
      </c>
      <c r="W3" s="116" t="s">
        <v>161</v>
      </c>
      <c r="X3" s="116" t="s">
        <v>162</v>
      </c>
      <c r="Y3" s="116" t="s">
        <v>163</v>
      </c>
      <c r="Z3" s="116" t="s">
        <v>164</v>
      </c>
      <c r="AA3" s="117" t="s">
        <v>165</v>
      </c>
      <c r="AC3" s="22"/>
    </row>
    <row r="4" spans="1:29" s="128" customFormat="1" ht="57.6" x14ac:dyDescent="0.3">
      <c r="A4" s="118" t="s">
        <v>3</v>
      </c>
      <c r="B4" s="119" t="s">
        <v>166</v>
      </c>
      <c r="C4" s="120" t="s">
        <v>167</v>
      </c>
      <c r="D4" s="119" t="s">
        <v>168</v>
      </c>
      <c r="E4" s="120" t="s">
        <v>169</v>
      </c>
      <c r="F4" s="119" t="s">
        <v>170</v>
      </c>
      <c r="G4" s="119" t="s">
        <v>5</v>
      </c>
      <c r="H4" s="119" t="s">
        <v>171</v>
      </c>
      <c r="I4" s="121" t="s">
        <v>172</v>
      </c>
      <c r="J4" s="122" t="s">
        <v>104</v>
      </c>
      <c r="K4" s="123" t="s">
        <v>173</v>
      </c>
      <c r="L4" s="124" t="s">
        <v>174</v>
      </c>
      <c r="M4" s="125" t="s">
        <v>175</v>
      </c>
      <c r="N4" s="126" t="str">
        <f t="shared" ref="N4:AA4" si="0">N2&amp;" "&amp;N3</f>
        <v>F 18-29</v>
      </c>
      <c r="O4" s="127" t="str">
        <f t="shared" si="0"/>
        <v>F 30-39</v>
      </c>
      <c r="P4" s="127" t="str">
        <f t="shared" si="0"/>
        <v>F 40-49</v>
      </c>
      <c r="Q4" s="127" t="str">
        <f t="shared" si="0"/>
        <v>F 50-59</v>
      </c>
      <c r="R4" s="127" t="str">
        <f t="shared" si="0"/>
        <v>F 60-64</v>
      </c>
      <c r="S4" s="127" t="str">
        <f t="shared" si="0"/>
        <v>F 65-69</v>
      </c>
      <c r="T4" s="125" t="str">
        <f t="shared" si="0"/>
        <v>F 70-99</v>
      </c>
      <c r="U4" s="126" t="str">
        <f t="shared" si="0"/>
        <v>M 18-29</v>
      </c>
      <c r="V4" s="127" t="str">
        <f t="shared" si="0"/>
        <v>M 30-39</v>
      </c>
      <c r="W4" s="127" t="str">
        <f t="shared" si="0"/>
        <v>M 40-49</v>
      </c>
      <c r="X4" s="127" t="str">
        <f t="shared" si="0"/>
        <v>M 50-59</v>
      </c>
      <c r="Y4" s="127" t="str">
        <f t="shared" si="0"/>
        <v>M 60-64</v>
      </c>
      <c r="Z4" s="127" t="str">
        <f t="shared" si="0"/>
        <v>M 65-69</v>
      </c>
      <c r="AA4" s="125" t="str">
        <f t="shared" si="0"/>
        <v>M 70-99</v>
      </c>
    </row>
    <row r="5" spans="1:29" x14ac:dyDescent="0.3">
      <c r="A5" s="129" t="s">
        <v>33</v>
      </c>
      <c r="B5" s="80">
        <v>12</v>
      </c>
      <c r="C5" s="80">
        <v>1200</v>
      </c>
      <c r="D5" s="80">
        <v>0</v>
      </c>
      <c r="E5" s="80">
        <f t="shared" ref="E5:E68" si="1">ROUND(C5/B5*D5,2)</f>
        <v>0</v>
      </c>
      <c r="F5" s="80">
        <f t="shared" ref="F5:G36" si="2">B5+D5</f>
        <v>12</v>
      </c>
      <c r="G5" s="15">
        <f t="shared" si="2"/>
        <v>1200</v>
      </c>
      <c r="H5" s="130">
        <f t="shared" ref="H5:H68" si="3">IFERROR((101-G5/F5),0)</f>
        <v>1</v>
      </c>
      <c r="I5" s="131" t="s">
        <v>161</v>
      </c>
      <c r="J5" s="114" t="s">
        <v>141</v>
      </c>
      <c r="K5" s="132">
        <f t="shared" ref="K5:K36" si="4">IF(F5&lt;12,"N/A",COUNTIFS($F$4:$F$108,"&gt;="&amp;12,$G$4:$G$108,"&gt;"&amp;$G5)+1)</f>
        <v>1</v>
      </c>
      <c r="L5" s="133" t="str">
        <f t="shared" ref="L5:L36" si="5">IF(OR(F5&lt;12,J5&lt;&gt;L$2),"N/A",COUNTIFS($J$4:$J$108,L$2,$F$4:$F$108,"&gt;="&amp;12,$G$4:$G$108,"&gt;"&amp;$G5)+1)</f>
        <v>N/A</v>
      </c>
      <c r="M5" s="133">
        <f t="shared" ref="M5:M36" si="6">IF(OR($F5&lt;12,$J5&lt;&gt;M$2),"N/A",COUNTIFS($J$4:$J$108,M$2,$F$4:$F$108,"&gt;="&amp;12,$G$4:$G$108,"&gt;"&amp;$G5)+1)</f>
        <v>1</v>
      </c>
      <c r="N5" s="113" t="str">
        <f t="shared" ref="N5:AA14" si="7">IF(OR($F5&lt;12,$J5&lt;&gt;N$2,$I5&lt;&gt;N$3),"",COUNTIFS($J$4:$J$108,N$2,$I$4:$I$108,N$3,$F$4:$F$108,"&gt;="&amp;12,$G$4:$G$108,"&gt;"&amp;$G5)+1)</f>
        <v/>
      </c>
      <c r="O5" s="80" t="str">
        <f t="shared" si="7"/>
        <v/>
      </c>
      <c r="P5" s="80" t="str">
        <f t="shared" si="7"/>
        <v/>
      </c>
      <c r="Q5" s="80" t="str">
        <f t="shared" si="7"/>
        <v/>
      </c>
      <c r="R5" s="80" t="str">
        <f t="shared" si="7"/>
        <v/>
      </c>
      <c r="S5" s="80" t="str">
        <f t="shared" si="7"/>
        <v/>
      </c>
      <c r="T5" s="114" t="str">
        <f t="shared" si="7"/>
        <v/>
      </c>
      <c r="U5" s="113" t="str">
        <f t="shared" si="7"/>
        <v/>
      </c>
      <c r="V5" s="80" t="str">
        <f t="shared" si="7"/>
        <v/>
      </c>
      <c r="W5" s="80">
        <f t="shared" si="7"/>
        <v>1</v>
      </c>
      <c r="X5" s="80" t="str">
        <f t="shared" si="7"/>
        <v/>
      </c>
      <c r="Y5" s="80" t="str">
        <f t="shared" si="7"/>
        <v/>
      </c>
      <c r="Z5" s="80" t="str">
        <f t="shared" si="7"/>
        <v/>
      </c>
      <c r="AA5" s="114" t="str">
        <f t="shared" si="7"/>
        <v/>
      </c>
    </row>
    <row r="6" spans="1:29" x14ac:dyDescent="0.3">
      <c r="A6" s="129" t="s">
        <v>36</v>
      </c>
      <c r="B6" s="80">
        <v>12</v>
      </c>
      <c r="C6" s="80">
        <v>1189</v>
      </c>
      <c r="D6" s="80">
        <v>0</v>
      </c>
      <c r="E6" s="80">
        <f t="shared" si="1"/>
        <v>0</v>
      </c>
      <c r="F6" s="80">
        <f t="shared" si="2"/>
        <v>12</v>
      </c>
      <c r="G6" s="15">
        <f t="shared" si="2"/>
        <v>1189</v>
      </c>
      <c r="H6" s="130">
        <f t="shared" si="3"/>
        <v>1.9166666666666714</v>
      </c>
      <c r="I6" s="131" t="s">
        <v>162</v>
      </c>
      <c r="J6" s="114" t="s">
        <v>141</v>
      </c>
      <c r="K6" s="132">
        <f t="shared" si="4"/>
        <v>2</v>
      </c>
      <c r="L6" s="133" t="str">
        <f t="shared" si="5"/>
        <v>N/A</v>
      </c>
      <c r="M6" s="133">
        <f t="shared" si="6"/>
        <v>2</v>
      </c>
      <c r="N6" s="113" t="str">
        <f t="shared" si="7"/>
        <v/>
      </c>
      <c r="O6" s="80" t="str">
        <f t="shared" si="7"/>
        <v/>
      </c>
      <c r="P6" s="80" t="str">
        <f t="shared" si="7"/>
        <v/>
      </c>
      <c r="Q6" s="80" t="str">
        <f t="shared" si="7"/>
        <v/>
      </c>
      <c r="R6" s="80" t="str">
        <f t="shared" si="7"/>
        <v/>
      </c>
      <c r="S6" s="80" t="str">
        <f t="shared" si="7"/>
        <v/>
      </c>
      <c r="T6" s="114" t="str">
        <f t="shared" si="7"/>
        <v/>
      </c>
      <c r="U6" s="113" t="str">
        <f t="shared" si="7"/>
        <v/>
      </c>
      <c r="V6" s="80" t="str">
        <f t="shared" si="7"/>
        <v/>
      </c>
      <c r="W6" s="80" t="str">
        <f t="shared" si="7"/>
        <v/>
      </c>
      <c r="X6" s="80">
        <f t="shared" si="7"/>
        <v>1</v>
      </c>
      <c r="Y6" s="80" t="str">
        <f t="shared" si="7"/>
        <v/>
      </c>
      <c r="Z6" s="80" t="str">
        <f t="shared" si="7"/>
        <v/>
      </c>
      <c r="AA6" s="114" t="str">
        <f t="shared" si="7"/>
        <v/>
      </c>
    </row>
    <row r="7" spans="1:29" x14ac:dyDescent="0.3">
      <c r="A7" s="129" t="s">
        <v>39</v>
      </c>
      <c r="B7" s="80">
        <v>12</v>
      </c>
      <c r="C7" s="80">
        <v>1174</v>
      </c>
      <c r="D7" s="80">
        <v>0</v>
      </c>
      <c r="E7" s="80">
        <f t="shared" si="1"/>
        <v>0</v>
      </c>
      <c r="F7" s="80">
        <f t="shared" si="2"/>
        <v>12</v>
      </c>
      <c r="G7" s="15">
        <f t="shared" si="2"/>
        <v>1174</v>
      </c>
      <c r="H7" s="130">
        <f t="shared" si="3"/>
        <v>3.1666666666666714</v>
      </c>
      <c r="I7" s="131" t="s">
        <v>162</v>
      </c>
      <c r="J7" s="114" t="s">
        <v>141</v>
      </c>
      <c r="K7" s="132">
        <f t="shared" si="4"/>
        <v>3</v>
      </c>
      <c r="L7" s="133" t="str">
        <f t="shared" si="5"/>
        <v>N/A</v>
      </c>
      <c r="M7" s="133">
        <f t="shared" si="6"/>
        <v>3</v>
      </c>
      <c r="N7" s="113" t="str">
        <f t="shared" si="7"/>
        <v/>
      </c>
      <c r="O7" s="80" t="str">
        <f t="shared" si="7"/>
        <v/>
      </c>
      <c r="P7" s="80" t="str">
        <f t="shared" si="7"/>
        <v/>
      </c>
      <c r="Q7" s="80" t="str">
        <f t="shared" si="7"/>
        <v/>
      </c>
      <c r="R7" s="80" t="str">
        <f t="shared" si="7"/>
        <v/>
      </c>
      <c r="S7" s="80" t="str">
        <f t="shared" si="7"/>
        <v/>
      </c>
      <c r="T7" s="114" t="str">
        <f t="shared" si="7"/>
        <v/>
      </c>
      <c r="U7" s="113" t="str">
        <f t="shared" si="7"/>
        <v/>
      </c>
      <c r="V7" s="80" t="str">
        <f t="shared" si="7"/>
        <v/>
      </c>
      <c r="W7" s="80" t="str">
        <f t="shared" si="7"/>
        <v/>
      </c>
      <c r="X7" s="80">
        <f t="shared" si="7"/>
        <v>2</v>
      </c>
      <c r="Y7" s="80" t="str">
        <f t="shared" si="7"/>
        <v/>
      </c>
      <c r="Z7" s="80" t="str">
        <f t="shared" si="7"/>
        <v/>
      </c>
      <c r="AA7" s="114" t="str">
        <f t="shared" si="7"/>
        <v/>
      </c>
    </row>
    <row r="8" spans="1:29" x14ac:dyDescent="0.3">
      <c r="A8" s="129" t="s">
        <v>70</v>
      </c>
      <c r="B8" s="80">
        <v>12</v>
      </c>
      <c r="C8" s="80">
        <v>1160</v>
      </c>
      <c r="D8" s="80">
        <v>0</v>
      </c>
      <c r="E8" s="80">
        <f t="shared" si="1"/>
        <v>0</v>
      </c>
      <c r="F8" s="80">
        <f t="shared" si="2"/>
        <v>12</v>
      </c>
      <c r="G8" s="15">
        <f t="shared" si="2"/>
        <v>1160</v>
      </c>
      <c r="H8" s="130">
        <f t="shared" si="3"/>
        <v>4.3333333333333286</v>
      </c>
      <c r="I8" s="131" t="s">
        <v>160</v>
      </c>
      <c r="J8" s="114" t="s">
        <v>141</v>
      </c>
      <c r="K8" s="132">
        <f t="shared" si="4"/>
        <v>4</v>
      </c>
      <c r="L8" s="133" t="str">
        <f t="shared" si="5"/>
        <v>N/A</v>
      </c>
      <c r="M8" s="133">
        <f t="shared" si="6"/>
        <v>4</v>
      </c>
      <c r="N8" s="113" t="str">
        <f t="shared" si="7"/>
        <v/>
      </c>
      <c r="O8" s="80" t="str">
        <f t="shared" si="7"/>
        <v/>
      </c>
      <c r="P8" s="80" t="str">
        <f t="shared" si="7"/>
        <v/>
      </c>
      <c r="Q8" s="80" t="str">
        <f t="shared" si="7"/>
        <v/>
      </c>
      <c r="R8" s="80" t="str">
        <f t="shared" si="7"/>
        <v/>
      </c>
      <c r="S8" s="80" t="str">
        <f t="shared" si="7"/>
        <v/>
      </c>
      <c r="T8" s="114" t="str">
        <f t="shared" si="7"/>
        <v/>
      </c>
      <c r="U8" s="113" t="str">
        <f t="shared" si="7"/>
        <v/>
      </c>
      <c r="V8" s="80">
        <f t="shared" si="7"/>
        <v>1</v>
      </c>
      <c r="W8" s="80" t="str">
        <f t="shared" si="7"/>
        <v/>
      </c>
      <c r="X8" s="80" t="str">
        <f t="shared" si="7"/>
        <v/>
      </c>
      <c r="Y8" s="80" t="str">
        <f t="shared" si="7"/>
        <v/>
      </c>
      <c r="Z8" s="80" t="str">
        <f t="shared" si="7"/>
        <v/>
      </c>
      <c r="AA8" s="114" t="str">
        <f t="shared" si="7"/>
        <v/>
      </c>
    </row>
    <row r="9" spans="1:29" x14ac:dyDescent="0.3">
      <c r="A9" s="129" t="s">
        <v>25</v>
      </c>
      <c r="B9" s="80">
        <v>12</v>
      </c>
      <c r="C9" s="80">
        <v>1158</v>
      </c>
      <c r="D9" s="80">
        <v>0</v>
      </c>
      <c r="E9" s="80">
        <f t="shared" si="1"/>
        <v>0</v>
      </c>
      <c r="F9" s="80">
        <f t="shared" si="2"/>
        <v>12</v>
      </c>
      <c r="G9" s="15">
        <f t="shared" si="2"/>
        <v>1158</v>
      </c>
      <c r="H9" s="130">
        <f t="shared" si="3"/>
        <v>4.5</v>
      </c>
      <c r="I9" s="131" t="s">
        <v>162</v>
      </c>
      <c r="J9" s="114" t="s">
        <v>137</v>
      </c>
      <c r="K9" s="132">
        <f t="shared" si="4"/>
        <v>5</v>
      </c>
      <c r="L9" s="133">
        <f t="shared" si="5"/>
        <v>1</v>
      </c>
      <c r="M9" s="133" t="str">
        <f t="shared" si="6"/>
        <v>N/A</v>
      </c>
      <c r="N9" s="113" t="str">
        <f t="shared" si="7"/>
        <v/>
      </c>
      <c r="O9" s="80" t="str">
        <f t="shared" si="7"/>
        <v/>
      </c>
      <c r="P9" s="80" t="str">
        <f t="shared" si="7"/>
        <v/>
      </c>
      <c r="Q9" s="80">
        <f t="shared" si="7"/>
        <v>1</v>
      </c>
      <c r="R9" s="80" t="str">
        <f t="shared" si="7"/>
        <v/>
      </c>
      <c r="S9" s="80" t="str">
        <f t="shared" si="7"/>
        <v/>
      </c>
      <c r="T9" s="114" t="str">
        <f t="shared" si="7"/>
        <v/>
      </c>
      <c r="U9" s="113" t="str">
        <f t="shared" si="7"/>
        <v/>
      </c>
      <c r="V9" s="80" t="str">
        <f t="shared" si="7"/>
        <v/>
      </c>
      <c r="W9" s="80" t="str">
        <f t="shared" si="7"/>
        <v/>
      </c>
      <c r="X9" s="80" t="str">
        <f t="shared" si="7"/>
        <v/>
      </c>
      <c r="Y9" s="80" t="str">
        <f t="shared" si="7"/>
        <v/>
      </c>
      <c r="Z9" s="80" t="str">
        <f t="shared" si="7"/>
        <v/>
      </c>
      <c r="AA9" s="114" t="str">
        <f t="shared" si="7"/>
        <v/>
      </c>
    </row>
    <row r="10" spans="1:29" x14ac:dyDescent="0.3">
      <c r="A10" s="129" t="s">
        <v>82</v>
      </c>
      <c r="B10" s="80">
        <v>12</v>
      </c>
      <c r="C10" s="80">
        <v>1148</v>
      </c>
      <c r="D10" s="80">
        <v>0</v>
      </c>
      <c r="E10" s="80">
        <f t="shared" si="1"/>
        <v>0</v>
      </c>
      <c r="F10" s="80">
        <f t="shared" si="2"/>
        <v>12</v>
      </c>
      <c r="G10" s="15">
        <f t="shared" si="2"/>
        <v>1148</v>
      </c>
      <c r="H10" s="130">
        <f t="shared" si="3"/>
        <v>5.3333333333333286</v>
      </c>
      <c r="I10" s="131" t="s">
        <v>162</v>
      </c>
      <c r="J10" s="114" t="s">
        <v>141</v>
      </c>
      <c r="K10" s="132">
        <f t="shared" si="4"/>
        <v>6</v>
      </c>
      <c r="L10" s="133" t="str">
        <f t="shared" si="5"/>
        <v>N/A</v>
      </c>
      <c r="M10" s="133">
        <f t="shared" si="6"/>
        <v>5</v>
      </c>
      <c r="N10" s="113" t="str">
        <f t="shared" si="7"/>
        <v/>
      </c>
      <c r="O10" s="80" t="str">
        <f t="shared" si="7"/>
        <v/>
      </c>
      <c r="P10" s="80" t="str">
        <f t="shared" si="7"/>
        <v/>
      </c>
      <c r="Q10" s="80" t="str">
        <f t="shared" si="7"/>
        <v/>
      </c>
      <c r="R10" s="80" t="str">
        <f t="shared" si="7"/>
        <v/>
      </c>
      <c r="S10" s="80" t="str">
        <f t="shared" si="7"/>
        <v/>
      </c>
      <c r="T10" s="114" t="str">
        <f t="shared" si="7"/>
        <v/>
      </c>
      <c r="U10" s="113" t="str">
        <f t="shared" si="7"/>
        <v/>
      </c>
      <c r="V10" s="80" t="str">
        <f t="shared" si="7"/>
        <v/>
      </c>
      <c r="W10" s="80" t="str">
        <f t="shared" si="7"/>
        <v/>
      </c>
      <c r="X10" s="80">
        <f t="shared" si="7"/>
        <v>3</v>
      </c>
      <c r="Y10" s="80" t="str">
        <f t="shared" si="7"/>
        <v/>
      </c>
      <c r="Z10" s="80" t="str">
        <f t="shared" si="7"/>
        <v/>
      </c>
      <c r="AA10" s="114" t="str">
        <f t="shared" si="7"/>
        <v/>
      </c>
    </row>
    <row r="11" spans="1:29" x14ac:dyDescent="0.3">
      <c r="A11" s="129" t="s">
        <v>84</v>
      </c>
      <c r="B11" s="80">
        <v>12</v>
      </c>
      <c r="C11" s="80">
        <v>1148</v>
      </c>
      <c r="D11" s="80">
        <v>0</v>
      </c>
      <c r="E11" s="80">
        <f t="shared" si="1"/>
        <v>0</v>
      </c>
      <c r="F11" s="80">
        <f t="shared" si="2"/>
        <v>12</v>
      </c>
      <c r="G11" s="15">
        <f t="shared" si="2"/>
        <v>1148</v>
      </c>
      <c r="H11" s="130">
        <f t="shared" si="3"/>
        <v>5.3333333333333286</v>
      </c>
      <c r="I11" s="131" t="s">
        <v>162</v>
      </c>
      <c r="J11" s="114" t="s">
        <v>141</v>
      </c>
      <c r="K11" s="132">
        <f t="shared" si="4"/>
        <v>6</v>
      </c>
      <c r="L11" s="133" t="str">
        <f t="shared" si="5"/>
        <v>N/A</v>
      </c>
      <c r="M11" s="133">
        <f t="shared" si="6"/>
        <v>5</v>
      </c>
      <c r="N11" s="113" t="str">
        <f t="shared" si="7"/>
        <v/>
      </c>
      <c r="O11" s="80" t="str">
        <f t="shared" si="7"/>
        <v/>
      </c>
      <c r="P11" s="80" t="str">
        <f t="shared" si="7"/>
        <v/>
      </c>
      <c r="Q11" s="80" t="str">
        <f t="shared" si="7"/>
        <v/>
      </c>
      <c r="R11" s="80" t="str">
        <f t="shared" si="7"/>
        <v/>
      </c>
      <c r="S11" s="80" t="str">
        <f t="shared" si="7"/>
        <v/>
      </c>
      <c r="T11" s="114" t="str">
        <f t="shared" si="7"/>
        <v/>
      </c>
      <c r="U11" s="113" t="str">
        <f t="shared" si="7"/>
        <v/>
      </c>
      <c r="V11" s="80" t="str">
        <f t="shared" si="7"/>
        <v/>
      </c>
      <c r="W11" s="80" t="str">
        <f t="shared" si="7"/>
        <v/>
      </c>
      <c r="X11" s="80">
        <f t="shared" si="7"/>
        <v>3</v>
      </c>
      <c r="Y11" s="80" t="str">
        <f t="shared" si="7"/>
        <v/>
      </c>
      <c r="Z11" s="80" t="str">
        <f t="shared" si="7"/>
        <v/>
      </c>
      <c r="AA11" s="114" t="str">
        <f t="shared" si="7"/>
        <v/>
      </c>
    </row>
    <row r="12" spans="1:29" x14ac:dyDescent="0.3">
      <c r="A12" s="129" t="s">
        <v>176</v>
      </c>
      <c r="B12" s="80">
        <v>12</v>
      </c>
      <c r="C12" s="80">
        <v>1142</v>
      </c>
      <c r="D12" s="80">
        <v>0</v>
      </c>
      <c r="E12" s="80">
        <f t="shared" si="1"/>
        <v>0</v>
      </c>
      <c r="F12" s="80">
        <f t="shared" si="2"/>
        <v>12</v>
      </c>
      <c r="G12" s="15">
        <f t="shared" si="2"/>
        <v>1142</v>
      </c>
      <c r="H12" s="130">
        <f t="shared" si="3"/>
        <v>5.8333333333333286</v>
      </c>
      <c r="I12" s="131" t="s">
        <v>162</v>
      </c>
      <c r="J12" s="114" t="s">
        <v>141</v>
      </c>
      <c r="K12" s="132">
        <f t="shared" si="4"/>
        <v>8</v>
      </c>
      <c r="L12" s="133" t="str">
        <f t="shared" si="5"/>
        <v>N/A</v>
      </c>
      <c r="M12" s="133">
        <f t="shared" si="6"/>
        <v>7</v>
      </c>
      <c r="N12" s="113" t="str">
        <f t="shared" si="7"/>
        <v/>
      </c>
      <c r="O12" s="80" t="str">
        <f t="shared" si="7"/>
        <v/>
      </c>
      <c r="P12" s="80" t="str">
        <f t="shared" si="7"/>
        <v/>
      </c>
      <c r="Q12" s="80" t="str">
        <f t="shared" si="7"/>
        <v/>
      </c>
      <c r="R12" s="80" t="str">
        <f t="shared" si="7"/>
        <v/>
      </c>
      <c r="S12" s="80" t="str">
        <f t="shared" si="7"/>
        <v/>
      </c>
      <c r="T12" s="114" t="str">
        <f t="shared" si="7"/>
        <v/>
      </c>
      <c r="U12" s="113" t="str">
        <f t="shared" si="7"/>
        <v/>
      </c>
      <c r="V12" s="80" t="str">
        <f t="shared" si="7"/>
        <v/>
      </c>
      <c r="W12" s="80" t="str">
        <f t="shared" si="7"/>
        <v/>
      </c>
      <c r="X12" s="80">
        <f t="shared" si="7"/>
        <v>5</v>
      </c>
      <c r="Y12" s="80" t="str">
        <f t="shared" si="7"/>
        <v/>
      </c>
      <c r="Z12" s="80" t="str">
        <f t="shared" si="7"/>
        <v/>
      </c>
      <c r="AA12" s="114" t="str">
        <f t="shared" si="7"/>
        <v/>
      </c>
    </row>
    <row r="13" spans="1:29" x14ac:dyDescent="0.3">
      <c r="A13" s="129" t="s">
        <v>87</v>
      </c>
      <c r="B13" s="80">
        <v>11</v>
      </c>
      <c r="C13" s="80">
        <v>1033</v>
      </c>
      <c r="D13" s="80">
        <v>1</v>
      </c>
      <c r="E13" s="80">
        <f t="shared" si="1"/>
        <v>93.91</v>
      </c>
      <c r="F13" s="80">
        <f t="shared" si="2"/>
        <v>12</v>
      </c>
      <c r="G13" s="15">
        <f t="shared" si="2"/>
        <v>1126.9100000000001</v>
      </c>
      <c r="H13" s="130">
        <f t="shared" si="3"/>
        <v>7.0908333333333218</v>
      </c>
      <c r="I13" s="131" t="s">
        <v>163</v>
      </c>
      <c r="J13" s="114" t="s">
        <v>141</v>
      </c>
      <c r="K13" s="132">
        <f t="shared" si="4"/>
        <v>9</v>
      </c>
      <c r="L13" s="133" t="str">
        <f t="shared" si="5"/>
        <v>N/A</v>
      </c>
      <c r="M13" s="133">
        <f t="shared" si="6"/>
        <v>8</v>
      </c>
      <c r="N13" s="113" t="str">
        <f t="shared" si="7"/>
        <v/>
      </c>
      <c r="O13" s="80" t="str">
        <f t="shared" si="7"/>
        <v/>
      </c>
      <c r="P13" s="80" t="str">
        <f t="shared" si="7"/>
        <v/>
      </c>
      <c r="Q13" s="80" t="str">
        <f t="shared" si="7"/>
        <v/>
      </c>
      <c r="R13" s="80" t="str">
        <f t="shared" si="7"/>
        <v/>
      </c>
      <c r="S13" s="80" t="str">
        <f t="shared" si="7"/>
        <v/>
      </c>
      <c r="T13" s="114" t="str">
        <f t="shared" si="7"/>
        <v/>
      </c>
      <c r="U13" s="113" t="str">
        <f t="shared" si="7"/>
        <v/>
      </c>
      <c r="V13" s="80" t="str">
        <f t="shared" si="7"/>
        <v/>
      </c>
      <c r="W13" s="80" t="str">
        <f t="shared" si="7"/>
        <v/>
      </c>
      <c r="X13" s="80" t="str">
        <f t="shared" si="7"/>
        <v/>
      </c>
      <c r="Y13" s="80">
        <f t="shared" si="7"/>
        <v>1</v>
      </c>
      <c r="Z13" s="80" t="str">
        <f t="shared" si="7"/>
        <v/>
      </c>
      <c r="AA13" s="114" t="str">
        <f t="shared" si="7"/>
        <v/>
      </c>
      <c r="AC13" s="22"/>
    </row>
    <row r="14" spans="1:29" x14ac:dyDescent="0.3">
      <c r="A14" s="129" t="s">
        <v>177</v>
      </c>
      <c r="B14" s="80">
        <v>11</v>
      </c>
      <c r="C14" s="80">
        <v>1026</v>
      </c>
      <c r="D14" s="80">
        <v>1</v>
      </c>
      <c r="E14" s="80">
        <f t="shared" si="1"/>
        <v>93.27</v>
      </c>
      <c r="F14" s="80">
        <f t="shared" si="2"/>
        <v>12</v>
      </c>
      <c r="G14" s="15">
        <f t="shared" si="2"/>
        <v>1119.27</v>
      </c>
      <c r="H14" s="130">
        <f t="shared" si="3"/>
        <v>7.7275000000000063</v>
      </c>
      <c r="I14" s="131" t="s">
        <v>162</v>
      </c>
      <c r="J14" s="114" t="s">
        <v>141</v>
      </c>
      <c r="K14" s="132">
        <f t="shared" si="4"/>
        <v>10</v>
      </c>
      <c r="L14" s="133" t="str">
        <f t="shared" si="5"/>
        <v>N/A</v>
      </c>
      <c r="M14" s="133">
        <f t="shared" si="6"/>
        <v>9</v>
      </c>
      <c r="N14" s="113" t="str">
        <f t="shared" si="7"/>
        <v/>
      </c>
      <c r="O14" s="80" t="str">
        <f t="shared" si="7"/>
        <v/>
      </c>
      <c r="P14" s="80" t="str">
        <f t="shared" si="7"/>
        <v/>
      </c>
      <c r="Q14" s="80" t="str">
        <f t="shared" si="7"/>
        <v/>
      </c>
      <c r="R14" s="80" t="str">
        <f t="shared" si="7"/>
        <v/>
      </c>
      <c r="S14" s="80" t="str">
        <f t="shared" si="7"/>
        <v/>
      </c>
      <c r="T14" s="114" t="str">
        <f t="shared" si="7"/>
        <v/>
      </c>
      <c r="U14" s="113" t="str">
        <f t="shared" si="7"/>
        <v/>
      </c>
      <c r="V14" s="80" t="str">
        <f t="shared" si="7"/>
        <v/>
      </c>
      <c r="W14" s="80" t="str">
        <f t="shared" si="7"/>
        <v/>
      </c>
      <c r="X14" s="80">
        <f t="shared" si="7"/>
        <v>6</v>
      </c>
      <c r="Y14" s="80" t="str">
        <f t="shared" si="7"/>
        <v/>
      </c>
      <c r="Z14" s="80" t="str">
        <f t="shared" si="7"/>
        <v/>
      </c>
      <c r="AA14" s="114" t="str">
        <f t="shared" si="7"/>
        <v/>
      </c>
    </row>
    <row r="15" spans="1:29" x14ac:dyDescent="0.3">
      <c r="A15" s="129" t="s">
        <v>28</v>
      </c>
      <c r="B15" s="80">
        <v>12</v>
      </c>
      <c r="C15" s="80">
        <v>1094</v>
      </c>
      <c r="D15" s="80">
        <v>0</v>
      </c>
      <c r="E15" s="80">
        <f t="shared" si="1"/>
        <v>0</v>
      </c>
      <c r="F15" s="80">
        <f t="shared" si="2"/>
        <v>12</v>
      </c>
      <c r="G15" s="15">
        <f t="shared" si="2"/>
        <v>1094</v>
      </c>
      <c r="H15" s="130">
        <f t="shared" si="3"/>
        <v>9.8333333333333286</v>
      </c>
      <c r="I15" s="131" t="s">
        <v>163</v>
      </c>
      <c r="J15" s="114" t="s">
        <v>137</v>
      </c>
      <c r="K15" s="132">
        <f t="shared" si="4"/>
        <v>11</v>
      </c>
      <c r="L15" s="133">
        <f t="shared" si="5"/>
        <v>2</v>
      </c>
      <c r="M15" s="133" t="str">
        <f t="shared" si="6"/>
        <v>N/A</v>
      </c>
      <c r="N15" s="113" t="str">
        <f t="shared" ref="N15:AA24" si="8">IF(OR($F15&lt;12,$J15&lt;&gt;N$2,$I15&lt;&gt;N$3),"",COUNTIFS($J$4:$J$108,N$2,$I$4:$I$108,N$3,$F$4:$F$108,"&gt;="&amp;12,$G$4:$G$108,"&gt;"&amp;$G15)+1)</f>
        <v/>
      </c>
      <c r="O15" s="80" t="str">
        <f t="shared" si="8"/>
        <v/>
      </c>
      <c r="P15" s="80" t="str">
        <f t="shared" si="8"/>
        <v/>
      </c>
      <c r="Q15" s="80" t="str">
        <f t="shared" si="8"/>
        <v/>
      </c>
      <c r="R15" s="80">
        <f t="shared" si="8"/>
        <v>1</v>
      </c>
      <c r="S15" s="80" t="str">
        <f t="shared" si="8"/>
        <v/>
      </c>
      <c r="T15" s="114" t="str">
        <f t="shared" si="8"/>
        <v/>
      </c>
      <c r="U15" s="113" t="str">
        <f t="shared" si="8"/>
        <v/>
      </c>
      <c r="V15" s="80" t="str">
        <f t="shared" si="8"/>
        <v/>
      </c>
      <c r="W15" s="80" t="str">
        <f t="shared" si="8"/>
        <v/>
      </c>
      <c r="X15" s="80" t="str">
        <f t="shared" si="8"/>
        <v/>
      </c>
      <c r="Y15" s="80" t="str">
        <f t="shared" si="8"/>
        <v/>
      </c>
      <c r="Z15" s="80" t="str">
        <f t="shared" si="8"/>
        <v/>
      </c>
      <c r="AA15" s="114" t="str">
        <f t="shared" si="8"/>
        <v/>
      </c>
      <c r="AC15" s="22"/>
    </row>
    <row r="16" spans="1:29" x14ac:dyDescent="0.3">
      <c r="A16" s="129" t="s">
        <v>178</v>
      </c>
      <c r="B16" s="80">
        <v>12</v>
      </c>
      <c r="C16" s="80">
        <v>1080</v>
      </c>
      <c r="D16" s="80">
        <v>0</v>
      </c>
      <c r="E16" s="80">
        <f t="shared" si="1"/>
        <v>0</v>
      </c>
      <c r="F16" s="80">
        <f t="shared" si="2"/>
        <v>12</v>
      </c>
      <c r="G16" s="15">
        <f t="shared" si="2"/>
        <v>1080</v>
      </c>
      <c r="H16" s="130">
        <f t="shared" si="3"/>
        <v>11</v>
      </c>
      <c r="I16" s="131" t="s">
        <v>162</v>
      </c>
      <c r="J16" s="114" t="s">
        <v>141</v>
      </c>
      <c r="K16" s="132">
        <f t="shared" si="4"/>
        <v>12</v>
      </c>
      <c r="L16" s="133" t="str">
        <f t="shared" si="5"/>
        <v>N/A</v>
      </c>
      <c r="M16" s="133">
        <f t="shared" si="6"/>
        <v>10</v>
      </c>
      <c r="N16" s="113" t="str">
        <f t="shared" si="8"/>
        <v/>
      </c>
      <c r="O16" s="80" t="str">
        <f t="shared" si="8"/>
        <v/>
      </c>
      <c r="P16" s="80" t="str">
        <f t="shared" si="8"/>
        <v/>
      </c>
      <c r="Q16" s="80" t="str">
        <f t="shared" si="8"/>
        <v/>
      </c>
      <c r="R16" s="80" t="str">
        <f t="shared" si="8"/>
        <v/>
      </c>
      <c r="S16" s="80" t="str">
        <f t="shared" si="8"/>
        <v/>
      </c>
      <c r="T16" s="114" t="str">
        <f t="shared" si="8"/>
        <v/>
      </c>
      <c r="U16" s="113" t="str">
        <f t="shared" si="8"/>
        <v/>
      </c>
      <c r="V16" s="80" t="str">
        <f t="shared" si="8"/>
        <v/>
      </c>
      <c r="W16" s="80" t="str">
        <f t="shared" si="8"/>
        <v/>
      </c>
      <c r="X16" s="80">
        <f t="shared" si="8"/>
        <v>7</v>
      </c>
      <c r="Y16" s="80" t="str">
        <f t="shared" si="8"/>
        <v/>
      </c>
      <c r="Z16" s="80" t="str">
        <f t="shared" si="8"/>
        <v/>
      </c>
      <c r="AA16" s="114" t="str">
        <f t="shared" si="8"/>
        <v/>
      </c>
    </row>
    <row r="17" spans="1:29" x14ac:dyDescent="0.3">
      <c r="A17" s="129" t="s">
        <v>31</v>
      </c>
      <c r="B17" s="80">
        <v>12</v>
      </c>
      <c r="C17" s="80">
        <v>1066</v>
      </c>
      <c r="D17" s="80">
        <v>0</v>
      </c>
      <c r="E17" s="80">
        <f t="shared" si="1"/>
        <v>0</v>
      </c>
      <c r="F17" s="80">
        <f t="shared" si="2"/>
        <v>12</v>
      </c>
      <c r="G17" s="15">
        <f t="shared" si="2"/>
        <v>1066</v>
      </c>
      <c r="H17" s="130">
        <f t="shared" si="3"/>
        <v>12.166666666666671</v>
      </c>
      <c r="I17" s="131" t="s">
        <v>162</v>
      </c>
      <c r="J17" s="114" t="s">
        <v>137</v>
      </c>
      <c r="K17" s="132">
        <f t="shared" si="4"/>
        <v>13</v>
      </c>
      <c r="L17" s="133">
        <f t="shared" si="5"/>
        <v>3</v>
      </c>
      <c r="M17" s="133" t="str">
        <f t="shared" si="6"/>
        <v>N/A</v>
      </c>
      <c r="N17" s="113" t="str">
        <f t="shared" si="8"/>
        <v/>
      </c>
      <c r="O17" s="80" t="str">
        <f t="shared" si="8"/>
        <v/>
      </c>
      <c r="P17" s="80" t="str">
        <f t="shared" si="8"/>
        <v/>
      </c>
      <c r="Q17" s="80">
        <f t="shared" si="8"/>
        <v>2</v>
      </c>
      <c r="R17" s="80" t="str">
        <f t="shared" si="8"/>
        <v/>
      </c>
      <c r="S17" s="80" t="str">
        <f t="shared" si="8"/>
        <v/>
      </c>
      <c r="T17" s="114" t="str">
        <f t="shared" si="8"/>
        <v/>
      </c>
      <c r="U17" s="113" t="str">
        <f t="shared" si="8"/>
        <v/>
      </c>
      <c r="V17" s="80" t="str">
        <f t="shared" si="8"/>
        <v/>
      </c>
      <c r="W17" s="80" t="str">
        <f t="shared" si="8"/>
        <v/>
      </c>
      <c r="X17" s="80" t="str">
        <f t="shared" si="8"/>
        <v/>
      </c>
      <c r="Y17" s="80" t="str">
        <f t="shared" si="8"/>
        <v/>
      </c>
      <c r="Z17" s="80" t="str">
        <f t="shared" si="8"/>
        <v/>
      </c>
      <c r="AA17" s="114" t="str">
        <f t="shared" si="8"/>
        <v/>
      </c>
    </row>
    <row r="18" spans="1:29" x14ac:dyDescent="0.3">
      <c r="A18" s="129" t="s">
        <v>48</v>
      </c>
      <c r="B18" s="80">
        <v>12</v>
      </c>
      <c r="C18" s="80">
        <v>1064</v>
      </c>
      <c r="D18" s="80">
        <v>0</v>
      </c>
      <c r="E18" s="80">
        <f t="shared" si="1"/>
        <v>0</v>
      </c>
      <c r="F18" s="80">
        <f t="shared" si="2"/>
        <v>12</v>
      </c>
      <c r="G18" s="15">
        <f t="shared" si="2"/>
        <v>1064</v>
      </c>
      <c r="H18" s="130">
        <f t="shared" si="3"/>
        <v>12.333333333333329</v>
      </c>
      <c r="I18" s="131" t="s">
        <v>161</v>
      </c>
      <c r="J18" s="114" t="s">
        <v>137</v>
      </c>
      <c r="K18" s="132">
        <f t="shared" si="4"/>
        <v>14</v>
      </c>
      <c r="L18" s="133">
        <f t="shared" si="5"/>
        <v>4</v>
      </c>
      <c r="M18" s="133" t="str">
        <f t="shared" si="6"/>
        <v>N/A</v>
      </c>
      <c r="N18" s="113" t="str">
        <f t="shared" si="8"/>
        <v/>
      </c>
      <c r="O18" s="80" t="str">
        <f t="shared" si="8"/>
        <v/>
      </c>
      <c r="P18" s="80">
        <f t="shared" si="8"/>
        <v>1</v>
      </c>
      <c r="Q18" s="80" t="str">
        <f t="shared" si="8"/>
        <v/>
      </c>
      <c r="R18" s="80" t="str">
        <f t="shared" si="8"/>
        <v/>
      </c>
      <c r="S18" s="80" t="str">
        <f t="shared" si="8"/>
        <v/>
      </c>
      <c r="T18" s="114" t="str">
        <f t="shared" si="8"/>
        <v/>
      </c>
      <c r="U18" s="113" t="str">
        <f t="shared" si="8"/>
        <v/>
      </c>
      <c r="V18" s="80" t="str">
        <f t="shared" si="8"/>
        <v/>
      </c>
      <c r="W18" s="80" t="str">
        <f t="shared" si="8"/>
        <v/>
      </c>
      <c r="X18" s="80" t="str">
        <f t="shared" si="8"/>
        <v/>
      </c>
      <c r="Y18" s="80" t="str">
        <f t="shared" si="8"/>
        <v/>
      </c>
      <c r="Z18" s="80" t="str">
        <f t="shared" si="8"/>
        <v/>
      </c>
      <c r="AA18" s="114" t="str">
        <f t="shared" si="8"/>
        <v/>
      </c>
    </row>
    <row r="19" spans="1:29" x14ac:dyDescent="0.3">
      <c r="A19" s="129" t="s">
        <v>93</v>
      </c>
      <c r="B19" s="80">
        <v>12</v>
      </c>
      <c r="C19" s="80">
        <v>1057</v>
      </c>
      <c r="D19" s="80">
        <v>0</v>
      </c>
      <c r="E19" s="80">
        <f t="shared" si="1"/>
        <v>0</v>
      </c>
      <c r="F19" s="80">
        <f t="shared" si="2"/>
        <v>12</v>
      </c>
      <c r="G19" s="15">
        <f t="shared" si="2"/>
        <v>1057</v>
      </c>
      <c r="H19" s="130">
        <f t="shared" si="3"/>
        <v>12.916666666666671</v>
      </c>
      <c r="I19" s="131" t="s">
        <v>164</v>
      </c>
      <c r="J19" s="114" t="s">
        <v>141</v>
      </c>
      <c r="K19" s="132">
        <f t="shared" si="4"/>
        <v>15</v>
      </c>
      <c r="L19" s="133" t="str">
        <f t="shared" si="5"/>
        <v>N/A</v>
      </c>
      <c r="M19" s="133">
        <f t="shared" si="6"/>
        <v>11</v>
      </c>
      <c r="N19" s="113" t="str">
        <f t="shared" si="8"/>
        <v/>
      </c>
      <c r="O19" s="80" t="str">
        <f t="shared" si="8"/>
        <v/>
      </c>
      <c r="P19" s="80" t="str">
        <f t="shared" si="8"/>
        <v/>
      </c>
      <c r="Q19" s="80" t="str">
        <f t="shared" si="8"/>
        <v/>
      </c>
      <c r="R19" s="80" t="str">
        <f t="shared" si="8"/>
        <v/>
      </c>
      <c r="S19" s="80" t="str">
        <f t="shared" si="8"/>
        <v/>
      </c>
      <c r="T19" s="114" t="str">
        <f t="shared" si="8"/>
        <v/>
      </c>
      <c r="U19" s="113" t="str">
        <f t="shared" si="8"/>
        <v/>
      </c>
      <c r="V19" s="80" t="str">
        <f t="shared" si="8"/>
        <v/>
      </c>
      <c r="W19" s="80" t="str">
        <f t="shared" si="8"/>
        <v/>
      </c>
      <c r="X19" s="80" t="str">
        <f t="shared" si="8"/>
        <v/>
      </c>
      <c r="Y19" s="80" t="str">
        <f t="shared" si="8"/>
        <v/>
      </c>
      <c r="Z19" s="80">
        <f t="shared" si="8"/>
        <v>1</v>
      </c>
      <c r="AA19" s="114" t="str">
        <f t="shared" si="8"/>
        <v/>
      </c>
      <c r="AC19" s="22"/>
    </row>
    <row r="20" spans="1:29" x14ac:dyDescent="0.3">
      <c r="A20" s="129" t="s">
        <v>96</v>
      </c>
      <c r="B20" s="80">
        <v>12</v>
      </c>
      <c r="C20" s="80">
        <v>1046</v>
      </c>
      <c r="D20" s="80">
        <v>0</v>
      </c>
      <c r="E20" s="80">
        <f t="shared" si="1"/>
        <v>0</v>
      </c>
      <c r="F20" s="80">
        <f t="shared" si="2"/>
        <v>12</v>
      </c>
      <c r="G20" s="15">
        <f t="shared" si="2"/>
        <v>1046</v>
      </c>
      <c r="H20" s="130">
        <f t="shared" si="3"/>
        <v>13.833333333333329</v>
      </c>
      <c r="I20" s="131" t="s">
        <v>164</v>
      </c>
      <c r="J20" s="114" t="s">
        <v>141</v>
      </c>
      <c r="K20" s="132">
        <f t="shared" si="4"/>
        <v>16</v>
      </c>
      <c r="L20" s="133" t="str">
        <f t="shared" si="5"/>
        <v>N/A</v>
      </c>
      <c r="M20" s="133">
        <f t="shared" si="6"/>
        <v>12</v>
      </c>
      <c r="N20" s="113" t="str">
        <f t="shared" si="8"/>
        <v/>
      </c>
      <c r="O20" s="80" t="str">
        <f t="shared" si="8"/>
        <v/>
      </c>
      <c r="P20" s="80" t="str">
        <f t="shared" si="8"/>
        <v/>
      </c>
      <c r="Q20" s="80" t="str">
        <f t="shared" si="8"/>
        <v/>
      </c>
      <c r="R20" s="80" t="str">
        <f t="shared" si="8"/>
        <v/>
      </c>
      <c r="S20" s="80" t="str">
        <f t="shared" si="8"/>
        <v/>
      </c>
      <c r="T20" s="114" t="str">
        <f t="shared" si="8"/>
        <v/>
      </c>
      <c r="U20" s="113" t="str">
        <f t="shared" si="8"/>
        <v/>
      </c>
      <c r="V20" s="80" t="str">
        <f t="shared" si="8"/>
        <v/>
      </c>
      <c r="W20" s="80" t="str">
        <f t="shared" si="8"/>
        <v/>
      </c>
      <c r="X20" s="80" t="str">
        <f t="shared" si="8"/>
        <v/>
      </c>
      <c r="Y20" s="80" t="str">
        <f t="shared" si="8"/>
        <v/>
      </c>
      <c r="Z20" s="80">
        <f t="shared" si="8"/>
        <v>2</v>
      </c>
      <c r="AA20" s="114" t="str">
        <f t="shared" si="8"/>
        <v/>
      </c>
      <c r="AC20" s="22"/>
    </row>
    <row r="21" spans="1:29" x14ac:dyDescent="0.3">
      <c r="A21" s="129" t="s">
        <v>113</v>
      </c>
      <c r="B21" s="80">
        <v>12</v>
      </c>
      <c r="C21" s="80">
        <v>1043</v>
      </c>
      <c r="D21" s="80">
        <v>0</v>
      </c>
      <c r="E21" s="80">
        <f t="shared" si="1"/>
        <v>0</v>
      </c>
      <c r="F21" s="80">
        <f t="shared" si="2"/>
        <v>12</v>
      </c>
      <c r="G21" s="15">
        <f t="shared" si="2"/>
        <v>1043</v>
      </c>
      <c r="H21" s="130">
        <f t="shared" si="3"/>
        <v>14.083333333333329</v>
      </c>
      <c r="I21" s="131" t="s">
        <v>162</v>
      </c>
      <c r="J21" s="114" t="s">
        <v>141</v>
      </c>
      <c r="K21" s="132">
        <f t="shared" si="4"/>
        <v>17</v>
      </c>
      <c r="L21" s="133" t="str">
        <f t="shared" si="5"/>
        <v>N/A</v>
      </c>
      <c r="M21" s="133">
        <f t="shared" si="6"/>
        <v>13</v>
      </c>
      <c r="N21" s="113" t="str">
        <f t="shared" si="8"/>
        <v/>
      </c>
      <c r="O21" s="80" t="str">
        <f t="shared" si="8"/>
        <v/>
      </c>
      <c r="P21" s="80" t="str">
        <f t="shared" si="8"/>
        <v/>
      </c>
      <c r="Q21" s="80" t="str">
        <f t="shared" si="8"/>
        <v/>
      </c>
      <c r="R21" s="80" t="str">
        <f t="shared" si="8"/>
        <v/>
      </c>
      <c r="S21" s="80" t="str">
        <f t="shared" si="8"/>
        <v/>
      </c>
      <c r="T21" s="114" t="str">
        <f t="shared" si="8"/>
        <v/>
      </c>
      <c r="U21" s="113" t="str">
        <f t="shared" si="8"/>
        <v/>
      </c>
      <c r="V21" s="80" t="str">
        <f t="shared" si="8"/>
        <v/>
      </c>
      <c r="W21" s="80" t="str">
        <f t="shared" si="8"/>
        <v/>
      </c>
      <c r="X21" s="80">
        <f t="shared" si="8"/>
        <v>8</v>
      </c>
      <c r="Y21" s="80" t="str">
        <f t="shared" si="8"/>
        <v/>
      </c>
      <c r="Z21" s="80" t="str">
        <f t="shared" si="8"/>
        <v/>
      </c>
      <c r="AA21" s="114" t="str">
        <f t="shared" si="8"/>
        <v/>
      </c>
    </row>
    <row r="22" spans="1:29" x14ac:dyDescent="0.3">
      <c r="A22" s="129" t="s">
        <v>56</v>
      </c>
      <c r="B22" s="80">
        <v>12</v>
      </c>
      <c r="C22" s="80">
        <v>1038</v>
      </c>
      <c r="D22" s="80">
        <v>0</v>
      </c>
      <c r="E22" s="80">
        <f t="shared" si="1"/>
        <v>0</v>
      </c>
      <c r="F22" s="80">
        <f t="shared" si="2"/>
        <v>12</v>
      </c>
      <c r="G22" s="15">
        <f t="shared" si="2"/>
        <v>1038</v>
      </c>
      <c r="H22" s="130">
        <f t="shared" si="3"/>
        <v>14.5</v>
      </c>
      <c r="I22" s="131" t="s">
        <v>162</v>
      </c>
      <c r="J22" s="114" t="s">
        <v>137</v>
      </c>
      <c r="K22" s="132">
        <f t="shared" si="4"/>
        <v>18</v>
      </c>
      <c r="L22" s="133">
        <f t="shared" si="5"/>
        <v>5</v>
      </c>
      <c r="M22" s="133" t="str">
        <f t="shared" si="6"/>
        <v>N/A</v>
      </c>
      <c r="N22" s="113" t="str">
        <f t="shared" si="8"/>
        <v/>
      </c>
      <c r="O22" s="80" t="str">
        <f t="shared" si="8"/>
        <v/>
      </c>
      <c r="P22" s="80" t="str">
        <f t="shared" si="8"/>
        <v/>
      </c>
      <c r="Q22" s="80">
        <f t="shared" si="8"/>
        <v>3</v>
      </c>
      <c r="R22" s="80" t="str">
        <f t="shared" si="8"/>
        <v/>
      </c>
      <c r="S22" s="80" t="str">
        <f t="shared" si="8"/>
        <v/>
      </c>
      <c r="T22" s="114" t="str">
        <f t="shared" si="8"/>
        <v/>
      </c>
      <c r="U22" s="113" t="str">
        <f t="shared" si="8"/>
        <v/>
      </c>
      <c r="V22" s="80" t="str">
        <f t="shared" si="8"/>
        <v/>
      </c>
      <c r="W22" s="80" t="str">
        <f t="shared" si="8"/>
        <v/>
      </c>
      <c r="X22" s="80" t="str">
        <f t="shared" si="8"/>
        <v/>
      </c>
      <c r="Y22" s="80" t="str">
        <f t="shared" si="8"/>
        <v/>
      </c>
      <c r="Z22" s="80" t="str">
        <f t="shared" si="8"/>
        <v/>
      </c>
      <c r="AA22" s="114" t="str">
        <f t="shared" si="8"/>
        <v/>
      </c>
    </row>
    <row r="23" spans="1:29" x14ac:dyDescent="0.3">
      <c r="A23" s="129" t="s">
        <v>90</v>
      </c>
      <c r="B23" s="80">
        <v>12</v>
      </c>
      <c r="C23" s="80">
        <v>1027</v>
      </c>
      <c r="D23" s="80">
        <v>0</v>
      </c>
      <c r="E23" s="80">
        <f t="shared" si="1"/>
        <v>0</v>
      </c>
      <c r="F23" s="80">
        <f t="shared" si="2"/>
        <v>12</v>
      </c>
      <c r="G23" s="15">
        <f t="shared" si="2"/>
        <v>1027</v>
      </c>
      <c r="H23" s="130">
        <f t="shared" si="3"/>
        <v>15.416666666666671</v>
      </c>
      <c r="I23" s="131" t="s">
        <v>163</v>
      </c>
      <c r="J23" s="114" t="s">
        <v>141</v>
      </c>
      <c r="K23" s="132">
        <f t="shared" si="4"/>
        <v>19</v>
      </c>
      <c r="L23" s="133" t="str">
        <f t="shared" si="5"/>
        <v>N/A</v>
      </c>
      <c r="M23" s="133">
        <f t="shared" si="6"/>
        <v>14</v>
      </c>
      <c r="N23" s="113" t="str">
        <f t="shared" si="8"/>
        <v/>
      </c>
      <c r="O23" s="80" t="str">
        <f t="shared" si="8"/>
        <v/>
      </c>
      <c r="P23" s="80" t="str">
        <f t="shared" si="8"/>
        <v/>
      </c>
      <c r="Q23" s="80" t="str">
        <f t="shared" si="8"/>
        <v/>
      </c>
      <c r="R23" s="80" t="str">
        <f t="shared" si="8"/>
        <v/>
      </c>
      <c r="S23" s="80" t="str">
        <f t="shared" si="8"/>
        <v/>
      </c>
      <c r="T23" s="114" t="str">
        <f t="shared" si="8"/>
        <v/>
      </c>
      <c r="U23" s="113" t="str">
        <f t="shared" si="8"/>
        <v/>
      </c>
      <c r="V23" s="80" t="str">
        <f t="shared" si="8"/>
        <v/>
      </c>
      <c r="W23" s="80" t="str">
        <f t="shared" si="8"/>
        <v/>
      </c>
      <c r="X23" s="80" t="str">
        <f t="shared" si="8"/>
        <v/>
      </c>
      <c r="Y23" s="80">
        <f t="shared" si="8"/>
        <v>2</v>
      </c>
      <c r="Z23" s="80" t="str">
        <f t="shared" si="8"/>
        <v/>
      </c>
      <c r="AA23" s="114" t="str">
        <f t="shared" si="8"/>
        <v/>
      </c>
      <c r="AC23" s="22"/>
    </row>
    <row r="24" spans="1:29" x14ac:dyDescent="0.3">
      <c r="A24" s="129" t="s">
        <v>74</v>
      </c>
      <c r="B24" s="80">
        <v>12</v>
      </c>
      <c r="C24" s="80">
        <v>1026</v>
      </c>
      <c r="D24" s="80">
        <v>0</v>
      </c>
      <c r="E24" s="80">
        <f t="shared" si="1"/>
        <v>0</v>
      </c>
      <c r="F24" s="80">
        <f t="shared" si="2"/>
        <v>12</v>
      </c>
      <c r="G24" s="15">
        <f t="shared" si="2"/>
        <v>1026</v>
      </c>
      <c r="H24" s="130">
        <f t="shared" si="3"/>
        <v>15.5</v>
      </c>
      <c r="I24" s="131" t="s">
        <v>161</v>
      </c>
      <c r="J24" s="114" t="s">
        <v>141</v>
      </c>
      <c r="K24" s="132">
        <f t="shared" si="4"/>
        <v>20</v>
      </c>
      <c r="L24" s="133" t="str">
        <f t="shared" si="5"/>
        <v>N/A</v>
      </c>
      <c r="M24" s="133">
        <f t="shared" si="6"/>
        <v>15</v>
      </c>
      <c r="N24" s="113" t="str">
        <f t="shared" si="8"/>
        <v/>
      </c>
      <c r="O24" s="80" t="str">
        <f t="shared" si="8"/>
        <v/>
      </c>
      <c r="P24" s="80" t="str">
        <f t="shared" si="8"/>
        <v/>
      </c>
      <c r="Q24" s="80" t="str">
        <f t="shared" si="8"/>
        <v/>
      </c>
      <c r="R24" s="80" t="str">
        <f t="shared" si="8"/>
        <v/>
      </c>
      <c r="S24" s="80" t="str">
        <f t="shared" si="8"/>
        <v/>
      </c>
      <c r="T24" s="114" t="str">
        <f t="shared" si="8"/>
        <v/>
      </c>
      <c r="U24" s="113" t="str">
        <f t="shared" si="8"/>
        <v/>
      </c>
      <c r="V24" s="80" t="str">
        <f t="shared" si="8"/>
        <v/>
      </c>
      <c r="W24" s="80">
        <f t="shared" si="8"/>
        <v>2</v>
      </c>
      <c r="X24" s="80" t="str">
        <f t="shared" si="8"/>
        <v/>
      </c>
      <c r="Y24" s="80" t="str">
        <f t="shared" si="8"/>
        <v/>
      </c>
      <c r="Z24" s="80" t="str">
        <f t="shared" si="8"/>
        <v/>
      </c>
      <c r="AA24" s="114" t="str">
        <f t="shared" si="8"/>
        <v/>
      </c>
    </row>
    <row r="25" spans="1:29" x14ac:dyDescent="0.3">
      <c r="A25" s="129" t="s">
        <v>102</v>
      </c>
      <c r="B25" s="80">
        <v>12</v>
      </c>
      <c r="C25" s="80">
        <v>1014</v>
      </c>
      <c r="D25" s="80">
        <v>0</v>
      </c>
      <c r="E25" s="80">
        <f t="shared" si="1"/>
        <v>0</v>
      </c>
      <c r="F25" s="80">
        <f t="shared" si="2"/>
        <v>12</v>
      </c>
      <c r="G25" s="15">
        <f t="shared" si="2"/>
        <v>1014</v>
      </c>
      <c r="H25" s="130">
        <f t="shared" si="3"/>
        <v>16.5</v>
      </c>
      <c r="I25" s="131" t="s">
        <v>165</v>
      </c>
      <c r="J25" s="114" t="s">
        <v>141</v>
      </c>
      <c r="K25" s="132">
        <f t="shared" si="4"/>
        <v>21</v>
      </c>
      <c r="L25" s="133" t="str">
        <f t="shared" si="5"/>
        <v>N/A</v>
      </c>
      <c r="M25" s="133">
        <f t="shared" si="6"/>
        <v>16</v>
      </c>
      <c r="N25" s="113" t="str">
        <f t="shared" ref="N25:AA34" si="9">IF(OR($F25&lt;12,$J25&lt;&gt;N$2,$I25&lt;&gt;N$3),"",COUNTIFS($J$4:$J$108,N$2,$I$4:$I$108,N$3,$F$4:$F$108,"&gt;="&amp;12,$G$4:$G$108,"&gt;"&amp;$G25)+1)</f>
        <v/>
      </c>
      <c r="O25" s="80" t="str">
        <f t="shared" si="9"/>
        <v/>
      </c>
      <c r="P25" s="80" t="str">
        <f t="shared" si="9"/>
        <v/>
      </c>
      <c r="Q25" s="80" t="str">
        <f t="shared" si="9"/>
        <v/>
      </c>
      <c r="R25" s="80" t="str">
        <f t="shared" si="9"/>
        <v/>
      </c>
      <c r="S25" s="80" t="str">
        <f t="shared" si="9"/>
        <v/>
      </c>
      <c r="T25" s="114" t="str">
        <f t="shared" si="9"/>
        <v/>
      </c>
      <c r="U25" s="113" t="str">
        <f t="shared" si="9"/>
        <v/>
      </c>
      <c r="V25" s="80" t="str">
        <f t="shared" si="9"/>
        <v/>
      </c>
      <c r="W25" s="80" t="str">
        <f t="shared" si="9"/>
        <v/>
      </c>
      <c r="X25" s="80" t="str">
        <f t="shared" si="9"/>
        <v/>
      </c>
      <c r="Y25" s="80" t="str">
        <f t="shared" si="9"/>
        <v/>
      </c>
      <c r="Z25" s="80" t="str">
        <f t="shared" si="9"/>
        <v/>
      </c>
      <c r="AA25" s="114">
        <f t="shared" si="9"/>
        <v>1</v>
      </c>
      <c r="AC25" s="22"/>
    </row>
    <row r="26" spans="1:29" x14ac:dyDescent="0.3">
      <c r="A26" s="129" t="s">
        <v>179</v>
      </c>
      <c r="B26" s="80">
        <v>12</v>
      </c>
      <c r="C26" s="80">
        <v>1010</v>
      </c>
      <c r="D26" s="80">
        <v>0</v>
      </c>
      <c r="E26" s="80">
        <f t="shared" si="1"/>
        <v>0</v>
      </c>
      <c r="F26" s="80">
        <f t="shared" si="2"/>
        <v>12</v>
      </c>
      <c r="G26" s="15">
        <f t="shared" si="2"/>
        <v>1010</v>
      </c>
      <c r="H26" s="130">
        <f t="shared" si="3"/>
        <v>16.833333333333329</v>
      </c>
      <c r="I26" s="131" t="s">
        <v>162</v>
      </c>
      <c r="J26" s="114" t="s">
        <v>137</v>
      </c>
      <c r="K26" s="132">
        <f t="shared" si="4"/>
        <v>22</v>
      </c>
      <c r="L26" s="133">
        <f t="shared" si="5"/>
        <v>6</v>
      </c>
      <c r="M26" s="133" t="str">
        <f t="shared" si="6"/>
        <v>N/A</v>
      </c>
      <c r="N26" s="113" t="str">
        <f t="shared" si="9"/>
        <v/>
      </c>
      <c r="O26" s="80" t="str">
        <f t="shared" si="9"/>
        <v/>
      </c>
      <c r="P26" s="80" t="str">
        <f t="shared" si="9"/>
        <v/>
      </c>
      <c r="Q26" s="80">
        <f t="shared" si="9"/>
        <v>4</v>
      </c>
      <c r="R26" s="80" t="str">
        <f t="shared" si="9"/>
        <v/>
      </c>
      <c r="S26" s="80" t="str">
        <f t="shared" si="9"/>
        <v/>
      </c>
      <c r="T26" s="114" t="str">
        <f t="shared" si="9"/>
        <v/>
      </c>
      <c r="U26" s="113" t="str">
        <f t="shared" si="9"/>
        <v/>
      </c>
      <c r="V26" s="80" t="str">
        <f t="shared" si="9"/>
        <v/>
      </c>
      <c r="W26" s="80" t="str">
        <f t="shared" si="9"/>
        <v/>
      </c>
      <c r="X26" s="80" t="str">
        <f t="shared" si="9"/>
        <v/>
      </c>
      <c r="Y26" s="80" t="str">
        <f t="shared" si="9"/>
        <v/>
      </c>
      <c r="Z26" s="80" t="str">
        <f t="shared" si="9"/>
        <v/>
      </c>
      <c r="AA26" s="114" t="str">
        <f t="shared" si="9"/>
        <v/>
      </c>
    </row>
    <row r="27" spans="1:29" x14ac:dyDescent="0.3">
      <c r="A27" s="129" t="s">
        <v>60</v>
      </c>
      <c r="B27" s="80">
        <v>12</v>
      </c>
      <c r="C27" s="80">
        <v>1008</v>
      </c>
      <c r="D27" s="80">
        <v>0</v>
      </c>
      <c r="E27" s="80">
        <f t="shared" si="1"/>
        <v>0</v>
      </c>
      <c r="F27" s="80">
        <f t="shared" si="2"/>
        <v>12</v>
      </c>
      <c r="G27" s="15">
        <f t="shared" si="2"/>
        <v>1008</v>
      </c>
      <c r="H27" s="130">
        <f t="shared" si="3"/>
        <v>17</v>
      </c>
      <c r="I27" s="131" t="s">
        <v>163</v>
      </c>
      <c r="J27" s="114" t="s">
        <v>137</v>
      </c>
      <c r="K27" s="132">
        <f t="shared" si="4"/>
        <v>23</v>
      </c>
      <c r="L27" s="133">
        <f t="shared" si="5"/>
        <v>7</v>
      </c>
      <c r="M27" s="133" t="str">
        <f t="shared" si="6"/>
        <v>N/A</v>
      </c>
      <c r="N27" s="113" t="str">
        <f t="shared" si="9"/>
        <v/>
      </c>
      <c r="O27" s="80" t="str">
        <f t="shared" si="9"/>
        <v/>
      </c>
      <c r="P27" s="80" t="str">
        <f t="shared" si="9"/>
        <v/>
      </c>
      <c r="Q27" s="80" t="str">
        <f t="shared" si="9"/>
        <v/>
      </c>
      <c r="R27" s="80">
        <f t="shared" si="9"/>
        <v>2</v>
      </c>
      <c r="S27" s="80" t="str">
        <f t="shared" si="9"/>
        <v/>
      </c>
      <c r="T27" s="114" t="str">
        <f t="shared" si="9"/>
        <v/>
      </c>
      <c r="U27" s="113" t="str">
        <f t="shared" si="9"/>
        <v/>
      </c>
      <c r="V27" s="80" t="str">
        <f t="shared" si="9"/>
        <v/>
      </c>
      <c r="W27" s="80" t="str">
        <f t="shared" si="9"/>
        <v/>
      </c>
      <c r="X27" s="80" t="str">
        <f t="shared" si="9"/>
        <v/>
      </c>
      <c r="Y27" s="80" t="str">
        <f t="shared" si="9"/>
        <v/>
      </c>
      <c r="Z27" s="80" t="str">
        <f t="shared" si="9"/>
        <v/>
      </c>
      <c r="AA27" s="114" t="str">
        <f t="shared" si="9"/>
        <v/>
      </c>
      <c r="AC27" s="22"/>
    </row>
    <row r="28" spans="1:29" x14ac:dyDescent="0.3">
      <c r="A28" s="129" t="s">
        <v>180</v>
      </c>
      <c r="B28" s="80">
        <v>11</v>
      </c>
      <c r="C28" s="80">
        <v>1008</v>
      </c>
      <c r="D28" s="80">
        <v>0</v>
      </c>
      <c r="E28" s="80">
        <f t="shared" si="1"/>
        <v>0</v>
      </c>
      <c r="F28" s="80">
        <f t="shared" si="2"/>
        <v>11</v>
      </c>
      <c r="G28" s="15">
        <f t="shared" si="2"/>
        <v>1008</v>
      </c>
      <c r="H28" s="130">
        <f t="shared" si="3"/>
        <v>9.3636363636363598</v>
      </c>
      <c r="I28" s="131" t="s">
        <v>163</v>
      </c>
      <c r="J28" s="114" t="s">
        <v>141</v>
      </c>
      <c r="K28" s="132" t="str">
        <f t="shared" si="4"/>
        <v>N/A</v>
      </c>
      <c r="L28" s="133" t="str">
        <f t="shared" si="5"/>
        <v>N/A</v>
      </c>
      <c r="M28" s="133" t="str">
        <f t="shared" si="6"/>
        <v>N/A</v>
      </c>
      <c r="N28" s="113" t="str">
        <f t="shared" si="9"/>
        <v/>
      </c>
      <c r="O28" s="80" t="str">
        <f t="shared" si="9"/>
        <v/>
      </c>
      <c r="P28" s="80" t="str">
        <f t="shared" si="9"/>
        <v/>
      </c>
      <c r="Q28" s="80" t="str">
        <f t="shared" si="9"/>
        <v/>
      </c>
      <c r="R28" s="80" t="str">
        <f t="shared" si="9"/>
        <v/>
      </c>
      <c r="S28" s="80" t="str">
        <f t="shared" si="9"/>
        <v/>
      </c>
      <c r="T28" s="114" t="str">
        <f t="shared" si="9"/>
        <v/>
      </c>
      <c r="U28" s="113" t="str">
        <f t="shared" si="9"/>
        <v/>
      </c>
      <c r="V28" s="80" t="str">
        <f t="shared" si="9"/>
        <v/>
      </c>
      <c r="W28" s="80" t="str">
        <f t="shared" si="9"/>
        <v/>
      </c>
      <c r="X28" s="80" t="str">
        <f t="shared" si="9"/>
        <v/>
      </c>
      <c r="Y28" s="80" t="str">
        <f t="shared" si="9"/>
        <v/>
      </c>
      <c r="Z28" s="80" t="str">
        <f t="shared" si="9"/>
        <v/>
      </c>
      <c r="AA28" s="114" t="str">
        <f t="shared" si="9"/>
        <v/>
      </c>
      <c r="AC28" s="22"/>
    </row>
    <row r="29" spans="1:29" x14ac:dyDescent="0.3">
      <c r="A29" s="129" t="s">
        <v>181</v>
      </c>
      <c r="B29" s="80">
        <v>9</v>
      </c>
      <c r="C29" s="80">
        <v>816</v>
      </c>
      <c r="D29" s="80">
        <v>2</v>
      </c>
      <c r="E29" s="80">
        <f t="shared" si="1"/>
        <v>181.33</v>
      </c>
      <c r="F29" s="80">
        <f t="shared" si="2"/>
        <v>11</v>
      </c>
      <c r="G29" s="15">
        <f t="shared" si="2"/>
        <v>997.33</v>
      </c>
      <c r="H29" s="130">
        <f t="shared" si="3"/>
        <v>10.333636363636359</v>
      </c>
      <c r="I29" s="131" t="s">
        <v>161</v>
      </c>
      <c r="J29" s="114" t="s">
        <v>137</v>
      </c>
      <c r="K29" s="132" t="str">
        <f t="shared" si="4"/>
        <v>N/A</v>
      </c>
      <c r="L29" s="133" t="str">
        <f t="shared" si="5"/>
        <v>N/A</v>
      </c>
      <c r="M29" s="133" t="str">
        <f t="shared" si="6"/>
        <v>N/A</v>
      </c>
      <c r="N29" s="113" t="str">
        <f t="shared" si="9"/>
        <v/>
      </c>
      <c r="O29" s="80" t="str">
        <f t="shared" si="9"/>
        <v/>
      </c>
      <c r="P29" s="80" t="str">
        <f t="shared" si="9"/>
        <v/>
      </c>
      <c r="Q29" s="80" t="str">
        <f t="shared" si="9"/>
        <v/>
      </c>
      <c r="R29" s="80" t="str">
        <f t="shared" si="9"/>
        <v/>
      </c>
      <c r="S29" s="80" t="str">
        <f t="shared" si="9"/>
        <v/>
      </c>
      <c r="T29" s="114" t="str">
        <f t="shared" si="9"/>
        <v/>
      </c>
      <c r="U29" s="113" t="str">
        <f t="shared" si="9"/>
        <v/>
      </c>
      <c r="V29" s="80" t="str">
        <f t="shared" si="9"/>
        <v/>
      </c>
      <c r="W29" s="80" t="str">
        <f t="shared" si="9"/>
        <v/>
      </c>
      <c r="X29" s="80" t="str">
        <f t="shared" si="9"/>
        <v/>
      </c>
      <c r="Y29" s="80" t="str">
        <f t="shared" si="9"/>
        <v/>
      </c>
      <c r="Z29" s="80" t="str">
        <f t="shared" si="9"/>
        <v/>
      </c>
      <c r="AA29" s="114" t="str">
        <f t="shared" si="9"/>
        <v/>
      </c>
    </row>
    <row r="30" spans="1:29" x14ac:dyDescent="0.3">
      <c r="A30" s="129" t="s">
        <v>45</v>
      </c>
      <c r="B30" s="80">
        <v>12</v>
      </c>
      <c r="C30" s="80">
        <v>994</v>
      </c>
      <c r="D30" s="80">
        <v>0</v>
      </c>
      <c r="E30" s="80">
        <f t="shared" si="1"/>
        <v>0</v>
      </c>
      <c r="F30" s="80">
        <f t="shared" si="2"/>
        <v>12</v>
      </c>
      <c r="G30" s="15">
        <f t="shared" si="2"/>
        <v>994</v>
      </c>
      <c r="H30" s="130">
        <f t="shared" si="3"/>
        <v>18.166666666666671</v>
      </c>
      <c r="I30" s="131" t="s">
        <v>160</v>
      </c>
      <c r="J30" s="114" t="s">
        <v>137</v>
      </c>
      <c r="K30" s="132">
        <f t="shared" si="4"/>
        <v>24</v>
      </c>
      <c r="L30" s="133">
        <f t="shared" si="5"/>
        <v>8</v>
      </c>
      <c r="M30" s="133" t="str">
        <f t="shared" si="6"/>
        <v>N/A</v>
      </c>
      <c r="N30" s="113" t="str">
        <f t="shared" si="9"/>
        <v/>
      </c>
      <c r="O30" s="80">
        <f t="shared" si="9"/>
        <v>1</v>
      </c>
      <c r="P30" s="80" t="str">
        <f t="shared" si="9"/>
        <v/>
      </c>
      <c r="Q30" s="80" t="str">
        <f t="shared" si="9"/>
        <v/>
      </c>
      <c r="R30" s="80" t="str">
        <f t="shared" si="9"/>
        <v/>
      </c>
      <c r="S30" s="80" t="str">
        <f t="shared" si="9"/>
        <v/>
      </c>
      <c r="T30" s="114" t="str">
        <f t="shared" si="9"/>
        <v/>
      </c>
      <c r="U30" s="113" t="str">
        <f t="shared" si="9"/>
        <v/>
      </c>
      <c r="V30" s="80" t="str">
        <f t="shared" si="9"/>
        <v/>
      </c>
      <c r="W30" s="80" t="str">
        <f t="shared" si="9"/>
        <v/>
      </c>
      <c r="X30" s="80" t="str">
        <f t="shared" si="9"/>
        <v/>
      </c>
      <c r="Y30" s="80" t="str">
        <f t="shared" si="9"/>
        <v/>
      </c>
      <c r="Z30" s="80" t="str">
        <f t="shared" si="9"/>
        <v/>
      </c>
      <c r="AA30" s="114" t="str">
        <f t="shared" si="9"/>
        <v/>
      </c>
    </row>
    <row r="31" spans="1:29" x14ac:dyDescent="0.3">
      <c r="A31" s="129" t="s">
        <v>99</v>
      </c>
      <c r="B31" s="80">
        <v>12</v>
      </c>
      <c r="C31" s="80">
        <v>992</v>
      </c>
      <c r="D31" s="80">
        <v>0</v>
      </c>
      <c r="E31" s="80">
        <f t="shared" si="1"/>
        <v>0</v>
      </c>
      <c r="F31" s="80">
        <f t="shared" si="2"/>
        <v>12</v>
      </c>
      <c r="G31" s="15">
        <f t="shared" si="2"/>
        <v>992</v>
      </c>
      <c r="H31" s="130">
        <f t="shared" si="3"/>
        <v>18.333333333333329</v>
      </c>
      <c r="I31" s="131" t="s">
        <v>164</v>
      </c>
      <c r="J31" s="114" t="s">
        <v>141</v>
      </c>
      <c r="K31" s="132">
        <f t="shared" si="4"/>
        <v>25</v>
      </c>
      <c r="L31" s="133" t="str">
        <f t="shared" si="5"/>
        <v>N/A</v>
      </c>
      <c r="M31" s="133">
        <f t="shared" si="6"/>
        <v>17</v>
      </c>
      <c r="N31" s="113" t="str">
        <f t="shared" si="9"/>
        <v/>
      </c>
      <c r="O31" s="80" t="str">
        <f t="shared" si="9"/>
        <v/>
      </c>
      <c r="P31" s="80" t="str">
        <f t="shared" si="9"/>
        <v/>
      </c>
      <c r="Q31" s="80" t="str">
        <f t="shared" si="9"/>
        <v/>
      </c>
      <c r="R31" s="80" t="str">
        <f t="shared" si="9"/>
        <v/>
      </c>
      <c r="S31" s="80" t="str">
        <f t="shared" si="9"/>
        <v/>
      </c>
      <c r="T31" s="114" t="str">
        <f t="shared" si="9"/>
        <v/>
      </c>
      <c r="U31" s="113" t="str">
        <f t="shared" si="9"/>
        <v/>
      </c>
      <c r="V31" s="80" t="str">
        <f t="shared" si="9"/>
        <v/>
      </c>
      <c r="W31" s="80" t="str">
        <f t="shared" si="9"/>
        <v/>
      </c>
      <c r="X31" s="80" t="str">
        <f t="shared" si="9"/>
        <v/>
      </c>
      <c r="Y31" s="80" t="str">
        <f t="shared" si="9"/>
        <v/>
      </c>
      <c r="Z31" s="80">
        <f t="shared" si="9"/>
        <v>3</v>
      </c>
      <c r="AA31" s="114" t="str">
        <f t="shared" si="9"/>
        <v/>
      </c>
      <c r="AC31" s="22"/>
    </row>
    <row r="32" spans="1:29" x14ac:dyDescent="0.3">
      <c r="A32" s="129" t="s">
        <v>77</v>
      </c>
      <c r="B32" s="80">
        <v>12</v>
      </c>
      <c r="C32" s="80">
        <v>990</v>
      </c>
      <c r="D32" s="80">
        <v>0</v>
      </c>
      <c r="E32" s="80">
        <f t="shared" si="1"/>
        <v>0</v>
      </c>
      <c r="F32" s="80">
        <f t="shared" si="2"/>
        <v>12</v>
      </c>
      <c r="G32" s="15">
        <f t="shared" si="2"/>
        <v>990</v>
      </c>
      <c r="H32" s="130">
        <f t="shared" si="3"/>
        <v>18.5</v>
      </c>
      <c r="I32" s="131" t="s">
        <v>161</v>
      </c>
      <c r="J32" s="114" t="s">
        <v>141</v>
      </c>
      <c r="K32" s="132">
        <f t="shared" si="4"/>
        <v>26</v>
      </c>
      <c r="L32" s="133" t="str">
        <f t="shared" si="5"/>
        <v>N/A</v>
      </c>
      <c r="M32" s="133">
        <f t="shared" si="6"/>
        <v>18</v>
      </c>
      <c r="N32" s="113" t="str">
        <f t="shared" si="9"/>
        <v/>
      </c>
      <c r="O32" s="80" t="str">
        <f t="shared" si="9"/>
        <v/>
      </c>
      <c r="P32" s="80" t="str">
        <f t="shared" si="9"/>
        <v/>
      </c>
      <c r="Q32" s="80" t="str">
        <f t="shared" si="9"/>
        <v/>
      </c>
      <c r="R32" s="80" t="str">
        <f t="shared" si="9"/>
        <v/>
      </c>
      <c r="S32" s="80" t="str">
        <f t="shared" si="9"/>
        <v/>
      </c>
      <c r="T32" s="114" t="str">
        <f t="shared" si="9"/>
        <v/>
      </c>
      <c r="U32" s="113" t="str">
        <f t="shared" si="9"/>
        <v/>
      </c>
      <c r="V32" s="80" t="str">
        <f t="shared" si="9"/>
        <v/>
      </c>
      <c r="W32" s="80">
        <f t="shared" si="9"/>
        <v>3</v>
      </c>
      <c r="X32" s="80" t="str">
        <f t="shared" si="9"/>
        <v/>
      </c>
      <c r="Y32" s="80" t="str">
        <f t="shared" si="9"/>
        <v/>
      </c>
      <c r="Z32" s="80" t="str">
        <f t="shared" si="9"/>
        <v/>
      </c>
      <c r="AA32" s="114" t="str">
        <f t="shared" si="9"/>
        <v/>
      </c>
    </row>
    <row r="33" spans="1:29" x14ac:dyDescent="0.3">
      <c r="A33" s="129" t="s">
        <v>63</v>
      </c>
      <c r="B33" s="80">
        <v>12</v>
      </c>
      <c r="C33" s="80">
        <v>915</v>
      </c>
      <c r="D33" s="80">
        <v>0</v>
      </c>
      <c r="E33" s="80">
        <f t="shared" si="1"/>
        <v>0</v>
      </c>
      <c r="F33" s="80">
        <f t="shared" si="2"/>
        <v>12</v>
      </c>
      <c r="G33" s="15">
        <f t="shared" si="2"/>
        <v>915</v>
      </c>
      <c r="H33" s="130">
        <f t="shared" si="3"/>
        <v>24.75</v>
      </c>
      <c r="I33" s="131" t="s">
        <v>164</v>
      </c>
      <c r="J33" s="114" t="s">
        <v>137</v>
      </c>
      <c r="K33" s="132">
        <f t="shared" si="4"/>
        <v>27</v>
      </c>
      <c r="L33" s="133">
        <f t="shared" si="5"/>
        <v>9</v>
      </c>
      <c r="M33" s="133" t="str">
        <f t="shared" si="6"/>
        <v>N/A</v>
      </c>
      <c r="N33" s="113" t="str">
        <f t="shared" si="9"/>
        <v/>
      </c>
      <c r="O33" s="80" t="str">
        <f t="shared" si="9"/>
        <v/>
      </c>
      <c r="P33" s="80" t="str">
        <f t="shared" si="9"/>
        <v/>
      </c>
      <c r="Q33" s="80" t="str">
        <f t="shared" si="9"/>
        <v/>
      </c>
      <c r="R33" s="80" t="str">
        <f t="shared" si="9"/>
        <v/>
      </c>
      <c r="S33" s="80">
        <f t="shared" si="9"/>
        <v>1</v>
      </c>
      <c r="T33" s="114" t="str">
        <f t="shared" si="9"/>
        <v/>
      </c>
      <c r="U33" s="113" t="str">
        <f t="shared" si="9"/>
        <v/>
      </c>
      <c r="V33" s="80" t="str">
        <f t="shared" si="9"/>
        <v/>
      </c>
      <c r="W33" s="80" t="str">
        <f t="shared" si="9"/>
        <v/>
      </c>
      <c r="X33" s="80" t="str">
        <f t="shared" si="9"/>
        <v/>
      </c>
      <c r="Y33" s="80" t="str">
        <f t="shared" si="9"/>
        <v/>
      </c>
      <c r="Z33" s="80" t="str">
        <f t="shared" si="9"/>
        <v/>
      </c>
      <c r="AA33" s="114" t="str">
        <f t="shared" si="9"/>
        <v/>
      </c>
      <c r="AC33" s="22"/>
    </row>
    <row r="34" spans="1:29" x14ac:dyDescent="0.3">
      <c r="A34" s="129" t="s">
        <v>66</v>
      </c>
      <c r="B34" s="80">
        <v>12</v>
      </c>
      <c r="C34" s="80">
        <v>896</v>
      </c>
      <c r="D34" s="80">
        <v>0</v>
      </c>
      <c r="E34" s="80">
        <f t="shared" si="1"/>
        <v>0</v>
      </c>
      <c r="F34" s="80">
        <f t="shared" si="2"/>
        <v>12</v>
      </c>
      <c r="G34" s="15">
        <f t="shared" si="2"/>
        <v>896</v>
      </c>
      <c r="H34" s="130">
        <f t="shared" si="3"/>
        <v>26.333333333333329</v>
      </c>
      <c r="I34" s="131" t="s">
        <v>164</v>
      </c>
      <c r="J34" s="114" t="s">
        <v>137</v>
      </c>
      <c r="K34" s="132">
        <f t="shared" si="4"/>
        <v>28</v>
      </c>
      <c r="L34" s="133">
        <f t="shared" si="5"/>
        <v>10</v>
      </c>
      <c r="M34" s="133" t="str">
        <f t="shared" si="6"/>
        <v>N/A</v>
      </c>
      <c r="N34" s="113" t="str">
        <f t="shared" si="9"/>
        <v/>
      </c>
      <c r="O34" s="80" t="str">
        <f t="shared" si="9"/>
        <v/>
      </c>
      <c r="P34" s="80" t="str">
        <f t="shared" si="9"/>
        <v/>
      </c>
      <c r="Q34" s="80" t="str">
        <f t="shared" si="9"/>
        <v/>
      </c>
      <c r="R34" s="80" t="str">
        <f t="shared" si="9"/>
        <v/>
      </c>
      <c r="S34" s="80">
        <f t="shared" si="9"/>
        <v>2</v>
      </c>
      <c r="T34" s="114" t="str">
        <f t="shared" si="9"/>
        <v/>
      </c>
      <c r="U34" s="113" t="str">
        <f t="shared" si="9"/>
        <v/>
      </c>
      <c r="V34" s="80" t="str">
        <f t="shared" si="9"/>
        <v/>
      </c>
      <c r="W34" s="80" t="str">
        <f t="shared" si="9"/>
        <v/>
      </c>
      <c r="X34" s="80" t="str">
        <f t="shared" si="9"/>
        <v/>
      </c>
      <c r="Y34" s="80" t="str">
        <f t="shared" si="9"/>
        <v/>
      </c>
      <c r="Z34" s="80" t="str">
        <f t="shared" si="9"/>
        <v/>
      </c>
      <c r="AA34" s="114" t="str">
        <f t="shared" si="9"/>
        <v/>
      </c>
      <c r="AC34" s="22"/>
    </row>
    <row r="35" spans="1:29" x14ac:dyDescent="0.3">
      <c r="A35" s="129" t="s">
        <v>51</v>
      </c>
      <c r="B35" s="80">
        <v>10</v>
      </c>
      <c r="C35" s="80">
        <v>744</v>
      </c>
      <c r="D35" s="80">
        <v>2</v>
      </c>
      <c r="E35" s="80">
        <f t="shared" si="1"/>
        <v>148.80000000000001</v>
      </c>
      <c r="F35" s="80">
        <f t="shared" si="2"/>
        <v>12</v>
      </c>
      <c r="G35" s="15">
        <f t="shared" si="2"/>
        <v>892.8</v>
      </c>
      <c r="H35" s="130">
        <f t="shared" si="3"/>
        <v>26.600000000000009</v>
      </c>
      <c r="I35" s="131" t="s">
        <v>161</v>
      </c>
      <c r="J35" s="114" t="s">
        <v>137</v>
      </c>
      <c r="K35" s="132">
        <f t="shared" si="4"/>
        <v>29</v>
      </c>
      <c r="L35" s="133">
        <f t="shared" si="5"/>
        <v>11</v>
      </c>
      <c r="M35" s="133" t="str">
        <f t="shared" si="6"/>
        <v>N/A</v>
      </c>
      <c r="N35" s="113" t="str">
        <f t="shared" ref="N35:AA44" si="10">IF(OR($F35&lt;12,$J35&lt;&gt;N$2,$I35&lt;&gt;N$3),"",COUNTIFS($J$4:$J$108,N$2,$I$4:$I$108,N$3,$F$4:$F$108,"&gt;="&amp;12,$G$4:$G$108,"&gt;"&amp;$G35)+1)</f>
        <v/>
      </c>
      <c r="O35" s="80" t="str">
        <f t="shared" si="10"/>
        <v/>
      </c>
      <c r="P35" s="80">
        <f t="shared" si="10"/>
        <v>2</v>
      </c>
      <c r="Q35" s="80" t="str">
        <f t="shared" si="10"/>
        <v/>
      </c>
      <c r="R35" s="80" t="str">
        <f t="shared" si="10"/>
        <v/>
      </c>
      <c r="S35" s="80" t="str">
        <f t="shared" si="10"/>
        <v/>
      </c>
      <c r="T35" s="114" t="str">
        <f t="shared" si="10"/>
        <v/>
      </c>
      <c r="U35" s="113" t="str">
        <f t="shared" si="10"/>
        <v/>
      </c>
      <c r="V35" s="80" t="str">
        <f t="shared" si="10"/>
        <v/>
      </c>
      <c r="W35" s="80" t="str">
        <f t="shared" si="10"/>
        <v/>
      </c>
      <c r="X35" s="80" t="str">
        <f t="shared" si="10"/>
        <v/>
      </c>
      <c r="Y35" s="80" t="str">
        <f t="shared" si="10"/>
        <v/>
      </c>
      <c r="Z35" s="80" t="str">
        <f t="shared" si="10"/>
        <v/>
      </c>
      <c r="AA35" s="114" t="str">
        <f t="shared" si="10"/>
        <v/>
      </c>
    </row>
    <row r="36" spans="1:29" x14ac:dyDescent="0.3">
      <c r="A36" s="129" t="s">
        <v>182</v>
      </c>
      <c r="B36" s="80">
        <v>9</v>
      </c>
      <c r="C36" s="80">
        <v>886</v>
      </c>
      <c r="D36" s="80">
        <v>0</v>
      </c>
      <c r="E36" s="80">
        <f t="shared" si="1"/>
        <v>0</v>
      </c>
      <c r="F36" s="80">
        <f t="shared" si="2"/>
        <v>9</v>
      </c>
      <c r="G36" s="15">
        <f t="shared" si="2"/>
        <v>886</v>
      </c>
      <c r="H36" s="130">
        <f t="shared" si="3"/>
        <v>2.5555555555555571</v>
      </c>
      <c r="I36" s="131" t="s">
        <v>162</v>
      </c>
      <c r="J36" s="114" t="s">
        <v>141</v>
      </c>
      <c r="K36" s="132" t="str">
        <f t="shared" si="4"/>
        <v>N/A</v>
      </c>
      <c r="L36" s="133" t="str">
        <f t="shared" si="5"/>
        <v>N/A</v>
      </c>
      <c r="M36" s="133" t="str">
        <f t="shared" si="6"/>
        <v>N/A</v>
      </c>
      <c r="N36" s="113" t="str">
        <f t="shared" si="10"/>
        <v/>
      </c>
      <c r="O36" s="80" t="str">
        <f t="shared" si="10"/>
        <v/>
      </c>
      <c r="P36" s="80" t="str">
        <f t="shared" si="10"/>
        <v/>
      </c>
      <c r="Q36" s="80" t="str">
        <f t="shared" si="10"/>
        <v/>
      </c>
      <c r="R36" s="80" t="str">
        <f t="shared" si="10"/>
        <v/>
      </c>
      <c r="S36" s="80" t="str">
        <f t="shared" si="10"/>
        <v/>
      </c>
      <c r="T36" s="114" t="str">
        <f t="shared" si="10"/>
        <v/>
      </c>
      <c r="U36" s="113" t="str">
        <f t="shared" si="10"/>
        <v/>
      </c>
      <c r="V36" s="80" t="str">
        <f t="shared" si="10"/>
        <v/>
      </c>
      <c r="W36" s="80" t="str">
        <f t="shared" si="10"/>
        <v/>
      </c>
      <c r="X36" s="80" t="str">
        <f t="shared" si="10"/>
        <v/>
      </c>
      <c r="Y36" s="80" t="str">
        <f t="shared" si="10"/>
        <v/>
      </c>
      <c r="Z36" s="80" t="str">
        <f t="shared" si="10"/>
        <v/>
      </c>
      <c r="AA36" s="114" t="str">
        <f t="shared" si="10"/>
        <v/>
      </c>
    </row>
    <row r="37" spans="1:29" x14ac:dyDescent="0.3">
      <c r="A37" s="129" t="s">
        <v>122</v>
      </c>
      <c r="B37" s="80">
        <v>9</v>
      </c>
      <c r="C37" s="80">
        <v>876</v>
      </c>
      <c r="D37" s="80">
        <v>0</v>
      </c>
      <c r="E37" s="80">
        <f t="shared" si="1"/>
        <v>0</v>
      </c>
      <c r="F37" s="80">
        <f t="shared" ref="F37:G68" si="11">B37+D37</f>
        <v>9</v>
      </c>
      <c r="G37" s="15">
        <f t="shared" si="11"/>
        <v>876</v>
      </c>
      <c r="H37" s="130">
        <f t="shared" si="3"/>
        <v>3.6666666666666714</v>
      </c>
      <c r="I37" s="131" t="s">
        <v>162</v>
      </c>
      <c r="J37" s="114" t="s">
        <v>141</v>
      </c>
      <c r="K37" s="132" t="str">
        <f t="shared" ref="K37:K68" si="12">IF(F37&lt;12,"N/A",COUNTIFS($F$4:$F$108,"&gt;="&amp;12,$G$4:$G$108,"&gt;"&amp;$G37)+1)</f>
        <v>N/A</v>
      </c>
      <c r="L37" s="133" t="str">
        <f t="shared" ref="L37:L68" si="13">IF(OR(F37&lt;12,J37&lt;&gt;L$2),"N/A",COUNTIFS($J$4:$J$108,L$2,$F$4:$F$108,"&gt;="&amp;12,$G$4:$G$108,"&gt;"&amp;$G37)+1)</f>
        <v>N/A</v>
      </c>
      <c r="M37" s="133" t="str">
        <f t="shared" ref="M37:M68" si="14">IF(OR($F37&lt;12,$J37&lt;&gt;M$2),"N/A",COUNTIFS($J$4:$J$108,M$2,$F$4:$F$108,"&gt;="&amp;12,$G$4:$G$108,"&gt;"&amp;$G37)+1)</f>
        <v>N/A</v>
      </c>
      <c r="N37" s="113" t="str">
        <f t="shared" si="10"/>
        <v/>
      </c>
      <c r="O37" s="80" t="str">
        <f t="shared" si="10"/>
        <v/>
      </c>
      <c r="P37" s="80" t="str">
        <f t="shared" si="10"/>
        <v/>
      </c>
      <c r="Q37" s="80" t="str">
        <f t="shared" si="10"/>
        <v/>
      </c>
      <c r="R37" s="80" t="str">
        <f t="shared" si="10"/>
        <v/>
      </c>
      <c r="S37" s="80" t="str">
        <f t="shared" si="10"/>
        <v/>
      </c>
      <c r="T37" s="114" t="str">
        <f t="shared" si="10"/>
        <v/>
      </c>
      <c r="U37" s="113" t="str">
        <f t="shared" si="10"/>
        <v/>
      </c>
      <c r="V37" s="80" t="str">
        <f t="shared" si="10"/>
        <v/>
      </c>
      <c r="W37" s="80" t="str">
        <f t="shared" si="10"/>
        <v/>
      </c>
      <c r="X37" s="80" t="str">
        <f t="shared" si="10"/>
        <v/>
      </c>
      <c r="Y37" s="80" t="str">
        <f t="shared" si="10"/>
        <v/>
      </c>
      <c r="Z37" s="80" t="str">
        <f t="shared" si="10"/>
        <v/>
      </c>
      <c r="AA37" s="114" t="str">
        <f t="shared" si="10"/>
        <v/>
      </c>
    </row>
    <row r="38" spans="1:29" x14ac:dyDescent="0.3">
      <c r="A38" s="129" t="s">
        <v>183</v>
      </c>
      <c r="B38" s="80">
        <v>9</v>
      </c>
      <c r="C38" s="80">
        <v>824</v>
      </c>
      <c r="D38" s="80">
        <v>0</v>
      </c>
      <c r="E38" s="80">
        <f t="shared" si="1"/>
        <v>0</v>
      </c>
      <c r="F38" s="80">
        <f t="shared" si="11"/>
        <v>9</v>
      </c>
      <c r="G38" s="15">
        <f t="shared" si="11"/>
        <v>824</v>
      </c>
      <c r="H38" s="130">
        <f t="shared" si="3"/>
        <v>9.4444444444444429</v>
      </c>
      <c r="I38" s="131" t="s">
        <v>162</v>
      </c>
      <c r="J38" s="114" t="s">
        <v>141</v>
      </c>
      <c r="K38" s="132" t="str">
        <f t="shared" si="12"/>
        <v>N/A</v>
      </c>
      <c r="L38" s="133" t="str">
        <f t="shared" si="13"/>
        <v>N/A</v>
      </c>
      <c r="M38" s="133" t="str">
        <f t="shared" si="14"/>
        <v>N/A</v>
      </c>
      <c r="N38" s="113" t="str">
        <f t="shared" si="10"/>
        <v/>
      </c>
      <c r="O38" s="80" t="str">
        <f t="shared" si="10"/>
        <v/>
      </c>
      <c r="P38" s="80" t="str">
        <f t="shared" si="10"/>
        <v/>
      </c>
      <c r="Q38" s="80" t="str">
        <f t="shared" si="10"/>
        <v/>
      </c>
      <c r="R38" s="80" t="str">
        <f t="shared" si="10"/>
        <v/>
      </c>
      <c r="S38" s="80" t="str">
        <f t="shared" si="10"/>
        <v/>
      </c>
      <c r="T38" s="114" t="str">
        <f t="shared" si="10"/>
        <v/>
      </c>
      <c r="U38" s="113" t="str">
        <f t="shared" si="10"/>
        <v/>
      </c>
      <c r="V38" s="80" t="str">
        <f t="shared" si="10"/>
        <v/>
      </c>
      <c r="W38" s="80" t="str">
        <f t="shared" si="10"/>
        <v/>
      </c>
      <c r="X38" s="80" t="str">
        <f t="shared" si="10"/>
        <v/>
      </c>
      <c r="Y38" s="80" t="str">
        <f t="shared" si="10"/>
        <v/>
      </c>
      <c r="Z38" s="80" t="str">
        <f t="shared" si="10"/>
        <v/>
      </c>
      <c r="AA38" s="114" t="str">
        <f t="shared" si="10"/>
        <v/>
      </c>
    </row>
    <row r="39" spans="1:29" x14ac:dyDescent="0.3">
      <c r="A39" s="129" t="s">
        <v>184</v>
      </c>
      <c r="B39" s="80">
        <v>8</v>
      </c>
      <c r="C39" s="80">
        <v>712</v>
      </c>
      <c r="D39" s="80">
        <v>1</v>
      </c>
      <c r="E39" s="80">
        <f t="shared" si="1"/>
        <v>89</v>
      </c>
      <c r="F39" s="80">
        <f t="shared" si="11"/>
        <v>9</v>
      </c>
      <c r="G39" s="15">
        <f t="shared" si="11"/>
        <v>801</v>
      </c>
      <c r="H39" s="130">
        <f t="shared" si="3"/>
        <v>12</v>
      </c>
      <c r="I39" s="131" t="s">
        <v>160</v>
      </c>
      <c r="J39" s="114" t="s">
        <v>141</v>
      </c>
      <c r="K39" s="132" t="str">
        <f t="shared" si="12"/>
        <v>N/A</v>
      </c>
      <c r="L39" s="133" t="str">
        <f t="shared" si="13"/>
        <v>N/A</v>
      </c>
      <c r="M39" s="133" t="str">
        <f t="shared" si="14"/>
        <v>N/A</v>
      </c>
      <c r="N39" s="113" t="str">
        <f t="shared" si="10"/>
        <v/>
      </c>
      <c r="O39" s="80" t="str">
        <f t="shared" si="10"/>
        <v/>
      </c>
      <c r="P39" s="80" t="str">
        <f t="shared" si="10"/>
        <v/>
      </c>
      <c r="Q39" s="80" t="str">
        <f t="shared" si="10"/>
        <v/>
      </c>
      <c r="R39" s="80" t="str">
        <f t="shared" si="10"/>
        <v/>
      </c>
      <c r="S39" s="80" t="str">
        <f t="shared" si="10"/>
        <v/>
      </c>
      <c r="T39" s="114" t="str">
        <f t="shared" si="10"/>
        <v/>
      </c>
      <c r="U39" s="113" t="str">
        <f t="shared" si="10"/>
        <v/>
      </c>
      <c r="V39" s="80" t="str">
        <f t="shared" si="10"/>
        <v/>
      </c>
      <c r="W39" s="80" t="str">
        <f t="shared" si="10"/>
        <v/>
      </c>
      <c r="X39" s="80" t="str">
        <f t="shared" si="10"/>
        <v/>
      </c>
      <c r="Y39" s="80" t="str">
        <f t="shared" si="10"/>
        <v/>
      </c>
      <c r="Z39" s="80" t="str">
        <f t="shared" si="10"/>
        <v/>
      </c>
      <c r="AA39" s="114" t="str">
        <f t="shared" si="10"/>
        <v/>
      </c>
    </row>
    <row r="40" spans="1:29" x14ac:dyDescent="0.3">
      <c r="A40" s="129" t="s">
        <v>185</v>
      </c>
      <c r="B40" s="80">
        <v>8</v>
      </c>
      <c r="C40" s="80">
        <v>792</v>
      </c>
      <c r="D40" s="80">
        <v>0</v>
      </c>
      <c r="E40" s="80">
        <f t="shared" si="1"/>
        <v>0</v>
      </c>
      <c r="F40" s="80">
        <f t="shared" si="11"/>
        <v>8</v>
      </c>
      <c r="G40" s="15">
        <f t="shared" si="11"/>
        <v>792</v>
      </c>
      <c r="H40" s="130">
        <f t="shared" si="3"/>
        <v>2</v>
      </c>
      <c r="I40" s="131" t="s">
        <v>162</v>
      </c>
      <c r="J40" s="114" t="s">
        <v>141</v>
      </c>
      <c r="K40" s="132" t="str">
        <f t="shared" si="12"/>
        <v>N/A</v>
      </c>
      <c r="L40" s="133" t="str">
        <f t="shared" si="13"/>
        <v>N/A</v>
      </c>
      <c r="M40" s="133" t="str">
        <f t="shared" si="14"/>
        <v>N/A</v>
      </c>
      <c r="N40" s="113" t="str">
        <f t="shared" si="10"/>
        <v/>
      </c>
      <c r="O40" s="80" t="str">
        <f t="shared" si="10"/>
        <v/>
      </c>
      <c r="P40" s="80" t="str">
        <f t="shared" si="10"/>
        <v/>
      </c>
      <c r="Q40" s="80" t="str">
        <f t="shared" si="10"/>
        <v/>
      </c>
      <c r="R40" s="80" t="str">
        <f t="shared" si="10"/>
        <v/>
      </c>
      <c r="S40" s="80" t="str">
        <f t="shared" si="10"/>
        <v/>
      </c>
      <c r="T40" s="114" t="str">
        <f t="shared" si="10"/>
        <v/>
      </c>
      <c r="U40" s="113" t="str">
        <f t="shared" si="10"/>
        <v/>
      </c>
      <c r="V40" s="80" t="str">
        <f t="shared" si="10"/>
        <v/>
      </c>
      <c r="W40" s="80" t="str">
        <f t="shared" si="10"/>
        <v/>
      </c>
      <c r="X40" s="80" t="str">
        <f t="shared" si="10"/>
        <v/>
      </c>
      <c r="Y40" s="80" t="str">
        <f t="shared" si="10"/>
        <v/>
      </c>
      <c r="Z40" s="80" t="str">
        <f t="shared" si="10"/>
        <v/>
      </c>
      <c r="AA40" s="114" t="str">
        <f t="shared" si="10"/>
        <v/>
      </c>
    </row>
    <row r="41" spans="1:29" x14ac:dyDescent="0.3">
      <c r="A41" s="129" t="s">
        <v>186</v>
      </c>
      <c r="B41" s="80">
        <v>10</v>
      </c>
      <c r="C41" s="80">
        <v>782</v>
      </c>
      <c r="D41" s="80">
        <v>0</v>
      </c>
      <c r="E41" s="80">
        <f t="shared" si="1"/>
        <v>0</v>
      </c>
      <c r="F41" s="80">
        <f t="shared" si="11"/>
        <v>10</v>
      </c>
      <c r="G41" s="15">
        <f t="shared" si="11"/>
        <v>782</v>
      </c>
      <c r="H41" s="130">
        <f t="shared" si="3"/>
        <v>22.799999999999997</v>
      </c>
      <c r="I41" s="131" t="s">
        <v>162</v>
      </c>
      <c r="J41" s="114" t="s">
        <v>137</v>
      </c>
      <c r="K41" s="132" t="str">
        <f t="shared" si="12"/>
        <v>N/A</v>
      </c>
      <c r="L41" s="133" t="str">
        <f t="shared" si="13"/>
        <v>N/A</v>
      </c>
      <c r="M41" s="133" t="str">
        <f t="shared" si="14"/>
        <v>N/A</v>
      </c>
      <c r="N41" s="113" t="str">
        <f t="shared" si="10"/>
        <v/>
      </c>
      <c r="O41" s="80" t="str">
        <f t="shared" si="10"/>
        <v/>
      </c>
      <c r="P41" s="80" t="str">
        <f t="shared" si="10"/>
        <v/>
      </c>
      <c r="Q41" s="80" t="str">
        <f t="shared" si="10"/>
        <v/>
      </c>
      <c r="R41" s="80" t="str">
        <f t="shared" si="10"/>
        <v/>
      </c>
      <c r="S41" s="80" t="str">
        <f t="shared" si="10"/>
        <v/>
      </c>
      <c r="T41" s="114" t="str">
        <f t="shared" si="10"/>
        <v/>
      </c>
      <c r="U41" s="113" t="str">
        <f t="shared" si="10"/>
        <v/>
      </c>
      <c r="V41" s="80" t="str">
        <f t="shared" si="10"/>
        <v/>
      </c>
      <c r="W41" s="80" t="str">
        <f t="shared" si="10"/>
        <v/>
      </c>
      <c r="X41" s="80" t="str">
        <f t="shared" si="10"/>
        <v/>
      </c>
      <c r="Y41" s="80" t="str">
        <f t="shared" si="10"/>
        <v/>
      </c>
      <c r="Z41" s="80" t="str">
        <f t="shared" si="10"/>
        <v/>
      </c>
      <c r="AA41" s="114" t="str">
        <f t="shared" si="10"/>
        <v/>
      </c>
    </row>
    <row r="42" spans="1:29" x14ac:dyDescent="0.3">
      <c r="A42" s="129" t="s">
        <v>187</v>
      </c>
      <c r="B42" s="80">
        <v>9</v>
      </c>
      <c r="C42" s="80">
        <v>699</v>
      </c>
      <c r="D42" s="80">
        <v>1</v>
      </c>
      <c r="E42" s="80">
        <f t="shared" si="1"/>
        <v>77.67</v>
      </c>
      <c r="F42" s="80">
        <f t="shared" si="11"/>
        <v>10</v>
      </c>
      <c r="G42" s="15">
        <f t="shared" si="11"/>
        <v>776.67</v>
      </c>
      <c r="H42" s="130">
        <f t="shared" si="3"/>
        <v>23.332999999999998</v>
      </c>
      <c r="I42" s="131" t="s">
        <v>160</v>
      </c>
      <c r="J42" s="114" t="s">
        <v>137</v>
      </c>
      <c r="K42" s="132" t="str">
        <f t="shared" si="12"/>
        <v>N/A</v>
      </c>
      <c r="L42" s="133" t="str">
        <f t="shared" si="13"/>
        <v>N/A</v>
      </c>
      <c r="M42" s="133" t="str">
        <f t="shared" si="14"/>
        <v>N/A</v>
      </c>
      <c r="N42" s="113" t="str">
        <f t="shared" si="10"/>
        <v/>
      </c>
      <c r="O42" s="80" t="str">
        <f t="shared" si="10"/>
        <v/>
      </c>
      <c r="P42" s="80" t="str">
        <f t="shared" si="10"/>
        <v/>
      </c>
      <c r="Q42" s="80" t="str">
        <f t="shared" si="10"/>
        <v/>
      </c>
      <c r="R42" s="80" t="str">
        <f t="shared" si="10"/>
        <v/>
      </c>
      <c r="S42" s="80" t="str">
        <f t="shared" si="10"/>
        <v/>
      </c>
      <c r="T42" s="114" t="str">
        <f t="shared" si="10"/>
        <v/>
      </c>
      <c r="U42" s="113" t="str">
        <f t="shared" si="10"/>
        <v/>
      </c>
      <c r="V42" s="80" t="str">
        <f t="shared" si="10"/>
        <v/>
      </c>
      <c r="W42" s="80" t="str">
        <f t="shared" si="10"/>
        <v/>
      </c>
      <c r="X42" s="80" t="str">
        <f t="shared" si="10"/>
        <v/>
      </c>
      <c r="Y42" s="80" t="str">
        <f t="shared" si="10"/>
        <v/>
      </c>
      <c r="Z42" s="80" t="str">
        <f t="shared" si="10"/>
        <v/>
      </c>
      <c r="AA42" s="114" t="str">
        <f t="shared" si="10"/>
        <v/>
      </c>
    </row>
    <row r="43" spans="1:29" x14ac:dyDescent="0.3">
      <c r="A43" s="129" t="s">
        <v>188</v>
      </c>
      <c r="B43" s="80">
        <v>9</v>
      </c>
      <c r="C43" s="80">
        <v>775</v>
      </c>
      <c r="D43" s="80">
        <v>0</v>
      </c>
      <c r="E43" s="80">
        <f t="shared" si="1"/>
        <v>0</v>
      </c>
      <c r="F43" s="80">
        <f t="shared" si="11"/>
        <v>9</v>
      </c>
      <c r="G43" s="15">
        <f t="shared" si="11"/>
        <v>775</v>
      </c>
      <c r="H43" s="130">
        <f t="shared" si="3"/>
        <v>14.888888888888886</v>
      </c>
      <c r="I43" s="131" t="s">
        <v>161</v>
      </c>
      <c r="J43" s="114" t="s">
        <v>141</v>
      </c>
      <c r="K43" s="132" t="str">
        <f t="shared" si="12"/>
        <v>N/A</v>
      </c>
      <c r="L43" s="133" t="str">
        <f t="shared" si="13"/>
        <v>N/A</v>
      </c>
      <c r="M43" s="133" t="str">
        <f t="shared" si="14"/>
        <v>N/A</v>
      </c>
      <c r="N43" s="113" t="str">
        <f t="shared" si="10"/>
        <v/>
      </c>
      <c r="O43" s="80" t="str">
        <f t="shared" si="10"/>
        <v/>
      </c>
      <c r="P43" s="80" t="str">
        <f t="shared" si="10"/>
        <v/>
      </c>
      <c r="Q43" s="80" t="str">
        <f t="shared" si="10"/>
        <v/>
      </c>
      <c r="R43" s="80" t="str">
        <f t="shared" si="10"/>
        <v/>
      </c>
      <c r="S43" s="80" t="str">
        <f t="shared" si="10"/>
        <v/>
      </c>
      <c r="T43" s="114" t="str">
        <f t="shared" si="10"/>
        <v/>
      </c>
      <c r="U43" s="113" t="str">
        <f t="shared" si="10"/>
        <v/>
      </c>
      <c r="V43" s="80" t="str">
        <f t="shared" si="10"/>
        <v/>
      </c>
      <c r="W43" s="80" t="str">
        <f t="shared" si="10"/>
        <v/>
      </c>
      <c r="X43" s="80" t="str">
        <f t="shared" si="10"/>
        <v/>
      </c>
      <c r="Y43" s="80" t="str">
        <f t="shared" si="10"/>
        <v/>
      </c>
      <c r="Z43" s="80" t="str">
        <f t="shared" si="10"/>
        <v/>
      </c>
      <c r="AA43" s="114" t="str">
        <f t="shared" si="10"/>
        <v/>
      </c>
    </row>
    <row r="44" spans="1:29" x14ac:dyDescent="0.3">
      <c r="A44" s="129" t="s">
        <v>189</v>
      </c>
      <c r="B44" s="80">
        <v>7</v>
      </c>
      <c r="C44" s="80">
        <v>560</v>
      </c>
      <c r="D44" s="80">
        <v>2</v>
      </c>
      <c r="E44" s="80">
        <f t="shared" si="1"/>
        <v>160</v>
      </c>
      <c r="F44" s="80">
        <f t="shared" si="11"/>
        <v>9</v>
      </c>
      <c r="G44" s="15">
        <f t="shared" si="11"/>
        <v>720</v>
      </c>
      <c r="H44" s="130">
        <f t="shared" si="3"/>
        <v>21</v>
      </c>
      <c r="I44" s="131" t="s">
        <v>161</v>
      </c>
      <c r="J44" s="114" t="s">
        <v>137</v>
      </c>
      <c r="K44" s="132" t="str">
        <f t="shared" si="12"/>
        <v>N/A</v>
      </c>
      <c r="L44" s="133" t="str">
        <f t="shared" si="13"/>
        <v>N/A</v>
      </c>
      <c r="M44" s="133" t="str">
        <f t="shared" si="14"/>
        <v>N/A</v>
      </c>
      <c r="N44" s="113" t="str">
        <f t="shared" si="10"/>
        <v/>
      </c>
      <c r="O44" s="80" t="str">
        <f t="shared" si="10"/>
        <v/>
      </c>
      <c r="P44" s="80" t="str">
        <f t="shared" si="10"/>
        <v/>
      </c>
      <c r="Q44" s="80" t="str">
        <f t="shared" si="10"/>
        <v/>
      </c>
      <c r="R44" s="80" t="str">
        <f t="shared" si="10"/>
        <v/>
      </c>
      <c r="S44" s="80" t="str">
        <f t="shared" si="10"/>
        <v/>
      </c>
      <c r="T44" s="114" t="str">
        <f t="shared" si="10"/>
        <v/>
      </c>
      <c r="U44" s="113" t="str">
        <f t="shared" si="10"/>
        <v/>
      </c>
      <c r="V44" s="80" t="str">
        <f t="shared" si="10"/>
        <v/>
      </c>
      <c r="W44" s="80" t="str">
        <f t="shared" si="10"/>
        <v/>
      </c>
      <c r="X44" s="80" t="str">
        <f t="shared" si="10"/>
        <v/>
      </c>
      <c r="Y44" s="80" t="str">
        <f t="shared" si="10"/>
        <v/>
      </c>
      <c r="Z44" s="80" t="str">
        <f t="shared" si="10"/>
        <v/>
      </c>
      <c r="AA44" s="114" t="str">
        <f t="shared" si="10"/>
        <v/>
      </c>
    </row>
    <row r="45" spans="1:29" x14ac:dyDescent="0.3">
      <c r="A45" s="129" t="s">
        <v>190</v>
      </c>
      <c r="B45" s="80">
        <v>7</v>
      </c>
      <c r="C45" s="80">
        <v>694</v>
      </c>
      <c r="D45" s="80">
        <v>0</v>
      </c>
      <c r="E45" s="80">
        <f t="shared" si="1"/>
        <v>0</v>
      </c>
      <c r="F45" s="80">
        <f t="shared" si="11"/>
        <v>7</v>
      </c>
      <c r="G45" s="15">
        <f t="shared" si="11"/>
        <v>694</v>
      </c>
      <c r="H45" s="130">
        <f t="shared" si="3"/>
        <v>1.8571428571428612</v>
      </c>
      <c r="I45" s="131" t="s">
        <v>161</v>
      </c>
      <c r="J45" s="114" t="s">
        <v>141</v>
      </c>
      <c r="K45" s="132" t="str">
        <f t="shared" si="12"/>
        <v>N/A</v>
      </c>
      <c r="L45" s="133" t="str">
        <f t="shared" si="13"/>
        <v>N/A</v>
      </c>
      <c r="M45" s="133" t="str">
        <f t="shared" si="14"/>
        <v>N/A</v>
      </c>
      <c r="N45" s="113" t="str">
        <f t="shared" ref="N45:AA54" si="15">IF(OR($F45&lt;12,$J45&lt;&gt;N$2,$I45&lt;&gt;N$3),"",COUNTIFS($J$4:$J$108,N$2,$I$4:$I$108,N$3,$F$4:$F$108,"&gt;="&amp;12,$G$4:$G$108,"&gt;"&amp;$G45)+1)</f>
        <v/>
      </c>
      <c r="O45" s="80" t="str">
        <f t="shared" si="15"/>
        <v/>
      </c>
      <c r="P45" s="80" t="str">
        <f t="shared" si="15"/>
        <v/>
      </c>
      <c r="Q45" s="80" t="str">
        <f t="shared" si="15"/>
        <v/>
      </c>
      <c r="R45" s="80" t="str">
        <f t="shared" si="15"/>
        <v/>
      </c>
      <c r="S45" s="80" t="str">
        <f t="shared" si="15"/>
        <v/>
      </c>
      <c r="T45" s="114" t="str">
        <f t="shared" si="15"/>
        <v/>
      </c>
      <c r="U45" s="113" t="str">
        <f t="shared" si="15"/>
        <v/>
      </c>
      <c r="V45" s="80" t="str">
        <f t="shared" si="15"/>
        <v/>
      </c>
      <c r="W45" s="80" t="str">
        <f t="shared" si="15"/>
        <v/>
      </c>
      <c r="X45" s="80" t="str">
        <f t="shared" si="15"/>
        <v/>
      </c>
      <c r="Y45" s="80" t="str">
        <f t="shared" si="15"/>
        <v/>
      </c>
      <c r="Z45" s="80" t="str">
        <f t="shared" si="15"/>
        <v/>
      </c>
      <c r="AA45" s="114" t="str">
        <f t="shared" si="15"/>
        <v/>
      </c>
    </row>
    <row r="46" spans="1:29" x14ac:dyDescent="0.3">
      <c r="A46" s="129" t="s">
        <v>191</v>
      </c>
      <c r="B46" s="80">
        <v>7</v>
      </c>
      <c r="C46" s="80">
        <v>535</v>
      </c>
      <c r="D46" s="80">
        <v>2</v>
      </c>
      <c r="E46" s="80">
        <f t="shared" si="1"/>
        <v>152.86000000000001</v>
      </c>
      <c r="F46" s="80">
        <f t="shared" si="11"/>
        <v>9</v>
      </c>
      <c r="G46" s="15">
        <f t="shared" si="11"/>
        <v>687.86</v>
      </c>
      <c r="H46" s="130">
        <f t="shared" si="3"/>
        <v>24.571111111111108</v>
      </c>
      <c r="I46" s="131" t="s">
        <v>162</v>
      </c>
      <c r="J46" s="114" t="s">
        <v>137</v>
      </c>
      <c r="K46" s="132" t="str">
        <f t="shared" si="12"/>
        <v>N/A</v>
      </c>
      <c r="L46" s="133" t="str">
        <f t="shared" si="13"/>
        <v>N/A</v>
      </c>
      <c r="M46" s="133" t="str">
        <f t="shared" si="14"/>
        <v>N/A</v>
      </c>
      <c r="N46" s="113" t="str">
        <f t="shared" si="15"/>
        <v/>
      </c>
      <c r="O46" s="80" t="str">
        <f t="shared" si="15"/>
        <v/>
      </c>
      <c r="P46" s="80" t="str">
        <f t="shared" si="15"/>
        <v/>
      </c>
      <c r="Q46" s="80" t="str">
        <f t="shared" si="15"/>
        <v/>
      </c>
      <c r="R46" s="80" t="str">
        <f t="shared" si="15"/>
        <v/>
      </c>
      <c r="S46" s="80" t="str">
        <f t="shared" si="15"/>
        <v/>
      </c>
      <c r="T46" s="114" t="str">
        <f t="shared" si="15"/>
        <v/>
      </c>
      <c r="U46" s="113" t="str">
        <f t="shared" si="15"/>
        <v/>
      </c>
      <c r="V46" s="80" t="str">
        <f t="shared" si="15"/>
        <v/>
      </c>
      <c r="W46" s="80" t="str">
        <f t="shared" si="15"/>
        <v/>
      </c>
      <c r="X46" s="80" t="str">
        <f t="shared" si="15"/>
        <v/>
      </c>
      <c r="Y46" s="80" t="str">
        <f t="shared" si="15"/>
        <v/>
      </c>
      <c r="Z46" s="80" t="str">
        <f t="shared" si="15"/>
        <v/>
      </c>
      <c r="AA46" s="114" t="str">
        <f t="shared" si="15"/>
        <v/>
      </c>
    </row>
    <row r="47" spans="1:29" x14ac:dyDescent="0.3">
      <c r="A47" s="129" t="s">
        <v>192</v>
      </c>
      <c r="B47" s="80">
        <v>7</v>
      </c>
      <c r="C47" s="80">
        <v>669</v>
      </c>
      <c r="D47" s="80">
        <v>0</v>
      </c>
      <c r="E47" s="80">
        <f t="shared" si="1"/>
        <v>0</v>
      </c>
      <c r="F47" s="80">
        <f t="shared" si="11"/>
        <v>7</v>
      </c>
      <c r="G47" s="15">
        <f t="shared" si="11"/>
        <v>669</v>
      </c>
      <c r="H47" s="130">
        <f t="shared" si="3"/>
        <v>5.4285714285714306</v>
      </c>
      <c r="I47" s="131" t="s">
        <v>161</v>
      </c>
      <c r="J47" s="114" t="s">
        <v>141</v>
      </c>
      <c r="K47" s="132" t="str">
        <f t="shared" si="12"/>
        <v>N/A</v>
      </c>
      <c r="L47" s="133" t="str">
        <f t="shared" si="13"/>
        <v>N/A</v>
      </c>
      <c r="M47" s="133" t="str">
        <f t="shared" si="14"/>
        <v>N/A</v>
      </c>
      <c r="N47" s="113" t="str">
        <f t="shared" si="15"/>
        <v/>
      </c>
      <c r="O47" s="80" t="str">
        <f t="shared" si="15"/>
        <v/>
      </c>
      <c r="P47" s="80" t="str">
        <f t="shared" si="15"/>
        <v/>
      </c>
      <c r="Q47" s="80" t="str">
        <f t="shared" si="15"/>
        <v/>
      </c>
      <c r="R47" s="80" t="str">
        <f t="shared" si="15"/>
        <v/>
      </c>
      <c r="S47" s="80" t="str">
        <f t="shared" si="15"/>
        <v/>
      </c>
      <c r="T47" s="114" t="str">
        <f t="shared" si="15"/>
        <v/>
      </c>
      <c r="U47" s="113" t="str">
        <f t="shared" si="15"/>
        <v/>
      </c>
      <c r="V47" s="80" t="str">
        <f t="shared" si="15"/>
        <v/>
      </c>
      <c r="W47" s="80" t="str">
        <f t="shared" si="15"/>
        <v/>
      </c>
      <c r="X47" s="80" t="str">
        <f t="shared" si="15"/>
        <v/>
      </c>
      <c r="Y47" s="80" t="str">
        <f t="shared" si="15"/>
        <v/>
      </c>
      <c r="Z47" s="80" t="str">
        <f t="shared" si="15"/>
        <v/>
      </c>
      <c r="AA47" s="114" t="str">
        <f t="shared" si="15"/>
        <v/>
      </c>
    </row>
    <row r="48" spans="1:29" x14ac:dyDescent="0.3">
      <c r="A48" s="129" t="s">
        <v>153</v>
      </c>
      <c r="B48" s="80">
        <v>6</v>
      </c>
      <c r="C48" s="80">
        <v>563</v>
      </c>
      <c r="D48" s="80">
        <v>1</v>
      </c>
      <c r="E48" s="80">
        <f t="shared" si="1"/>
        <v>93.83</v>
      </c>
      <c r="F48" s="80">
        <f t="shared" si="11"/>
        <v>7</v>
      </c>
      <c r="G48" s="15">
        <f t="shared" si="11"/>
        <v>656.83</v>
      </c>
      <c r="H48" s="130">
        <f t="shared" si="3"/>
        <v>7.1671428571428493</v>
      </c>
      <c r="I48" s="131" t="s">
        <v>162</v>
      </c>
      <c r="J48" s="114" t="s">
        <v>141</v>
      </c>
      <c r="K48" s="132" t="str">
        <f t="shared" si="12"/>
        <v>N/A</v>
      </c>
      <c r="L48" s="133" t="str">
        <f t="shared" si="13"/>
        <v>N/A</v>
      </c>
      <c r="M48" s="133" t="str">
        <f t="shared" si="14"/>
        <v>N/A</v>
      </c>
      <c r="N48" s="113" t="str">
        <f t="shared" si="15"/>
        <v/>
      </c>
      <c r="O48" s="80" t="str">
        <f t="shared" si="15"/>
        <v/>
      </c>
      <c r="P48" s="80" t="str">
        <f t="shared" si="15"/>
        <v/>
      </c>
      <c r="Q48" s="80" t="str">
        <f t="shared" si="15"/>
        <v/>
      </c>
      <c r="R48" s="80" t="str">
        <f t="shared" si="15"/>
        <v/>
      </c>
      <c r="S48" s="80" t="str">
        <f t="shared" si="15"/>
        <v/>
      </c>
      <c r="T48" s="114" t="str">
        <f t="shared" si="15"/>
        <v/>
      </c>
      <c r="U48" s="113" t="str">
        <f t="shared" si="15"/>
        <v/>
      </c>
      <c r="V48" s="80" t="str">
        <f t="shared" si="15"/>
        <v/>
      </c>
      <c r="W48" s="80" t="str">
        <f t="shared" si="15"/>
        <v/>
      </c>
      <c r="X48" s="80" t="str">
        <f t="shared" si="15"/>
        <v/>
      </c>
      <c r="Y48" s="80" t="str">
        <f t="shared" si="15"/>
        <v/>
      </c>
      <c r="Z48" s="80" t="str">
        <f t="shared" si="15"/>
        <v/>
      </c>
      <c r="AA48" s="114" t="str">
        <f t="shared" si="15"/>
        <v/>
      </c>
    </row>
    <row r="49" spans="1:29" x14ac:dyDescent="0.3">
      <c r="A49" s="129" t="s">
        <v>193</v>
      </c>
      <c r="B49" s="80">
        <v>7</v>
      </c>
      <c r="C49" s="80">
        <v>654</v>
      </c>
      <c r="D49" s="80">
        <v>0</v>
      </c>
      <c r="E49" s="80">
        <f t="shared" si="1"/>
        <v>0</v>
      </c>
      <c r="F49" s="80">
        <f t="shared" si="11"/>
        <v>7</v>
      </c>
      <c r="G49" s="15">
        <f t="shared" si="11"/>
        <v>654</v>
      </c>
      <c r="H49" s="130">
        <f t="shared" si="3"/>
        <v>7.5714285714285694</v>
      </c>
      <c r="I49" s="131" t="s">
        <v>159</v>
      </c>
      <c r="J49" s="114" t="s">
        <v>141</v>
      </c>
      <c r="K49" s="132" t="str">
        <f t="shared" si="12"/>
        <v>N/A</v>
      </c>
      <c r="L49" s="133" t="str">
        <f t="shared" si="13"/>
        <v>N/A</v>
      </c>
      <c r="M49" s="133" t="str">
        <f t="shared" si="14"/>
        <v>N/A</v>
      </c>
      <c r="N49" s="113" t="str">
        <f t="shared" si="15"/>
        <v/>
      </c>
      <c r="O49" s="80" t="str">
        <f t="shared" si="15"/>
        <v/>
      </c>
      <c r="P49" s="80" t="str">
        <f t="shared" si="15"/>
        <v/>
      </c>
      <c r="Q49" s="80" t="str">
        <f t="shared" si="15"/>
        <v/>
      </c>
      <c r="R49" s="80" t="str">
        <f t="shared" si="15"/>
        <v/>
      </c>
      <c r="S49" s="80" t="str">
        <f t="shared" si="15"/>
        <v/>
      </c>
      <c r="T49" s="114" t="str">
        <f t="shared" si="15"/>
        <v/>
      </c>
      <c r="U49" s="113" t="str">
        <f t="shared" si="15"/>
        <v/>
      </c>
      <c r="V49" s="80" t="str">
        <f t="shared" si="15"/>
        <v/>
      </c>
      <c r="W49" s="80" t="str">
        <f t="shared" si="15"/>
        <v/>
      </c>
      <c r="X49" s="80" t="str">
        <f t="shared" si="15"/>
        <v/>
      </c>
      <c r="Y49" s="80" t="str">
        <f t="shared" si="15"/>
        <v/>
      </c>
      <c r="Z49" s="80" t="str">
        <f t="shared" si="15"/>
        <v/>
      </c>
      <c r="AA49" s="114" t="str">
        <f t="shared" si="15"/>
        <v/>
      </c>
    </row>
    <row r="50" spans="1:29" x14ac:dyDescent="0.3">
      <c r="A50" s="129" t="s">
        <v>194</v>
      </c>
      <c r="B50" s="80">
        <v>8</v>
      </c>
      <c r="C50" s="80">
        <v>573</v>
      </c>
      <c r="D50" s="80">
        <v>1</v>
      </c>
      <c r="E50" s="80">
        <f t="shared" si="1"/>
        <v>71.63</v>
      </c>
      <c r="F50" s="80">
        <f t="shared" si="11"/>
        <v>9</v>
      </c>
      <c r="G50" s="15">
        <f t="shared" si="11"/>
        <v>644.63</v>
      </c>
      <c r="H50" s="130">
        <f t="shared" si="3"/>
        <v>29.37444444444445</v>
      </c>
      <c r="I50" s="131" t="s">
        <v>159</v>
      </c>
      <c r="J50" s="114" t="s">
        <v>137</v>
      </c>
      <c r="K50" s="132" t="str">
        <f t="shared" si="12"/>
        <v>N/A</v>
      </c>
      <c r="L50" s="133" t="str">
        <f t="shared" si="13"/>
        <v>N/A</v>
      </c>
      <c r="M50" s="133" t="str">
        <f t="shared" si="14"/>
        <v>N/A</v>
      </c>
      <c r="N50" s="113" t="str">
        <f t="shared" si="15"/>
        <v/>
      </c>
      <c r="O50" s="80" t="str">
        <f t="shared" si="15"/>
        <v/>
      </c>
      <c r="P50" s="80" t="str">
        <f t="shared" si="15"/>
        <v/>
      </c>
      <c r="Q50" s="80" t="str">
        <f t="shared" si="15"/>
        <v/>
      </c>
      <c r="R50" s="80" t="str">
        <f t="shared" si="15"/>
        <v/>
      </c>
      <c r="S50" s="80" t="str">
        <f t="shared" si="15"/>
        <v/>
      </c>
      <c r="T50" s="114" t="str">
        <f t="shared" si="15"/>
        <v/>
      </c>
      <c r="U50" s="113" t="str">
        <f t="shared" si="15"/>
        <v/>
      </c>
      <c r="V50" s="80" t="str">
        <f t="shared" si="15"/>
        <v/>
      </c>
      <c r="W50" s="80" t="str">
        <f t="shared" si="15"/>
        <v/>
      </c>
      <c r="X50" s="80" t="str">
        <f t="shared" si="15"/>
        <v/>
      </c>
      <c r="Y50" s="80" t="str">
        <f t="shared" si="15"/>
        <v/>
      </c>
      <c r="Z50" s="80" t="str">
        <f t="shared" si="15"/>
        <v/>
      </c>
      <c r="AA50" s="114" t="str">
        <f t="shared" si="15"/>
        <v/>
      </c>
    </row>
    <row r="51" spans="1:29" x14ac:dyDescent="0.3">
      <c r="A51" s="129" t="s">
        <v>195</v>
      </c>
      <c r="B51" s="80">
        <v>5</v>
      </c>
      <c r="C51" s="80">
        <v>423</v>
      </c>
      <c r="D51" s="80">
        <v>2</v>
      </c>
      <c r="E51" s="80">
        <f t="shared" si="1"/>
        <v>169.2</v>
      </c>
      <c r="F51" s="80">
        <f t="shared" si="11"/>
        <v>7</v>
      </c>
      <c r="G51" s="15">
        <f t="shared" si="11"/>
        <v>592.20000000000005</v>
      </c>
      <c r="H51" s="130">
        <f t="shared" si="3"/>
        <v>16.399999999999991</v>
      </c>
      <c r="I51" s="131" t="s">
        <v>163</v>
      </c>
      <c r="J51" s="114" t="s">
        <v>141</v>
      </c>
      <c r="K51" s="132" t="str">
        <f t="shared" si="12"/>
        <v>N/A</v>
      </c>
      <c r="L51" s="133" t="str">
        <f t="shared" si="13"/>
        <v>N/A</v>
      </c>
      <c r="M51" s="133" t="str">
        <f t="shared" si="14"/>
        <v>N/A</v>
      </c>
      <c r="N51" s="113" t="str">
        <f t="shared" si="15"/>
        <v/>
      </c>
      <c r="O51" s="80" t="str">
        <f t="shared" si="15"/>
        <v/>
      </c>
      <c r="P51" s="80" t="str">
        <f t="shared" si="15"/>
        <v/>
      </c>
      <c r="Q51" s="80" t="str">
        <f t="shared" si="15"/>
        <v/>
      </c>
      <c r="R51" s="80" t="str">
        <f t="shared" si="15"/>
        <v/>
      </c>
      <c r="S51" s="80" t="str">
        <f t="shared" si="15"/>
        <v/>
      </c>
      <c r="T51" s="114" t="str">
        <f t="shared" si="15"/>
        <v/>
      </c>
      <c r="U51" s="113" t="str">
        <f t="shared" si="15"/>
        <v/>
      </c>
      <c r="V51" s="80" t="str">
        <f t="shared" si="15"/>
        <v/>
      </c>
      <c r="W51" s="80" t="str">
        <f t="shared" si="15"/>
        <v/>
      </c>
      <c r="X51" s="80" t="str">
        <f t="shared" si="15"/>
        <v/>
      </c>
      <c r="Y51" s="80" t="str">
        <f t="shared" si="15"/>
        <v/>
      </c>
      <c r="Z51" s="80" t="str">
        <f t="shared" si="15"/>
        <v/>
      </c>
      <c r="AA51" s="114" t="str">
        <f t="shared" si="15"/>
        <v/>
      </c>
      <c r="AC51" s="22"/>
    </row>
    <row r="52" spans="1:29" x14ac:dyDescent="0.3">
      <c r="A52" s="129" t="s">
        <v>196</v>
      </c>
      <c r="B52" s="80">
        <v>5</v>
      </c>
      <c r="C52" s="80">
        <v>414</v>
      </c>
      <c r="D52" s="80">
        <v>2</v>
      </c>
      <c r="E52" s="80">
        <f t="shared" si="1"/>
        <v>165.6</v>
      </c>
      <c r="F52" s="80">
        <f t="shared" si="11"/>
        <v>7</v>
      </c>
      <c r="G52" s="15">
        <f t="shared" si="11"/>
        <v>579.6</v>
      </c>
      <c r="H52" s="130">
        <f t="shared" si="3"/>
        <v>18.200000000000003</v>
      </c>
      <c r="I52" s="131" t="s">
        <v>165</v>
      </c>
      <c r="J52" s="114" t="s">
        <v>141</v>
      </c>
      <c r="K52" s="132" t="str">
        <f t="shared" si="12"/>
        <v>N/A</v>
      </c>
      <c r="L52" s="133" t="str">
        <f t="shared" si="13"/>
        <v>N/A</v>
      </c>
      <c r="M52" s="133" t="str">
        <f t="shared" si="14"/>
        <v>N/A</v>
      </c>
      <c r="N52" s="113" t="str">
        <f t="shared" si="15"/>
        <v/>
      </c>
      <c r="O52" s="80" t="str">
        <f t="shared" si="15"/>
        <v/>
      </c>
      <c r="P52" s="80" t="str">
        <f t="shared" si="15"/>
        <v/>
      </c>
      <c r="Q52" s="80" t="str">
        <f t="shared" si="15"/>
        <v/>
      </c>
      <c r="R52" s="80" t="str">
        <f t="shared" si="15"/>
        <v/>
      </c>
      <c r="S52" s="80" t="str">
        <f t="shared" si="15"/>
        <v/>
      </c>
      <c r="T52" s="114" t="str">
        <f t="shared" si="15"/>
        <v/>
      </c>
      <c r="U52" s="113" t="str">
        <f t="shared" si="15"/>
        <v/>
      </c>
      <c r="V52" s="80" t="str">
        <f t="shared" si="15"/>
        <v/>
      </c>
      <c r="W52" s="80" t="str">
        <f t="shared" si="15"/>
        <v/>
      </c>
      <c r="X52" s="80" t="str">
        <f t="shared" si="15"/>
        <v/>
      </c>
      <c r="Y52" s="80" t="str">
        <f t="shared" si="15"/>
        <v/>
      </c>
      <c r="Z52" s="80" t="str">
        <f t="shared" si="15"/>
        <v/>
      </c>
      <c r="AA52" s="114" t="str">
        <f t="shared" si="15"/>
        <v/>
      </c>
    </row>
    <row r="53" spans="1:29" x14ac:dyDescent="0.3">
      <c r="A53" s="129" t="s">
        <v>152</v>
      </c>
      <c r="B53" s="80">
        <v>7</v>
      </c>
      <c r="C53" s="80">
        <v>579</v>
      </c>
      <c r="D53" s="80">
        <v>0</v>
      </c>
      <c r="E53" s="80">
        <f t="shared" si="1"/>
        <v>0</v>
      </c>
      <c r="F53" s="80">
        <f t="shared" si="11"/>
        <v>7</v>
      </c>
      <c r="G53" s="15">
        <f t="shared" si="11"/>
        <v>579</v>
      </c>
      <c r="H53" s="130">
        <f t="shared" si="3"/>
        <v>18.285714285714292</v>
      </c>
      <c r="I53" s="131" t="s">
        <v>160</v>
      </c>
      <c r="J53" s="114" t="s">
        <v>137</v>
      </c>
      <c r="K53" s="132" t="str">
        <f t="shared" si="12"/>
        <v>N/A</v>
      </c>
      <c r="L53" s="133" t="str">
        <f t="shared" si="13"/>
        <v>N/A</v>
      </c>
      <c r="M53" s="133" t="str">
        <f t="shared" si="14"/>
        <v>N/A</v>
      </c>
      <c r="N53" s="113" t="str">
        <f t="shared" si="15"/>
        <v/>
      </c>
      <c r="O53" s="80" t="str">
        <f t="shared" si="15"/>
        <v/>
      </c>
      <c r="P53" s="80" t="str">
        <f t="shared" si="15"/>
        <v/>
      </c>
      <c r="Q53" s="80" t="str">
        <f t="shared" si="15"/>
        <v/>
      </c>
      <c r="R53" s="80" t="str">
        <f t="shared" si="15"/>
        <v/>
      </c>
      <c r="S53" s="80" t="str">
        <f t="shared" si="15"/>
        <v/>
      </c>
      <c r="T53" s="114" t="str">
        <f t="shared" si="15"/>
        <v/>
      </c>
      <c r="U53" s="113" t="str">
        <f t="shared" si="15"/>
        <v/>
      </c>
      <c r="V53" s="80" t="str">
        <f t="shared" si="15"/>
        <v/>
      </c>
      <c r="W53" s="80" t="str">
        <f t="shared" si="15"/>
        <v/>
      </c>
      <c r="X53" s="80" t="str">
        <f t="shared" si="15"/>
        <v/>
      </c>
      <c r="Y53" s="80" t="str">
        <f t="shared" si="15"/>
        <v/>
      </c>
      <c r="Z53" s="80" t="str">
        <f t="shared" si="15"/>
        <v/>
      </c>
      <c r="AA53" s="114" t="str">
        <f t="shared" si="15"/>
        <v/>
      </c>
    </row>
    <row r="54" spans="1:29" x14ac:dyDescent="0.3">
      <c r="A54" s="129" t="s">
        <v>197</v>
      </c>
      <c r="B54" s="80">
        <v>7</v>
      </c>
      <c r="C54" s="80">
        <v>551</v>
      </c>
      <c r="D54" s="80">
        <v>0</v>
      </c>
      <c r="E54" s="80">
        <f t="shared" si="1"/>
        <v>0</v>
      </c>
      <c r="F54" s="80">
        <f t="shared" si="11"/>
        <v>7</v>
      </c>
      <c r="G54" s="15">
        <f t="shared" si="11"/>
        <v>551</v>
      </c>
      <c r="H54" s="130">
        <f t="shared" si="3"/>
        <v>22.285714285714292</v>
      </c>
      <c r="I54" s="131" t="s">
        <v>162</v>
      </c>
      <c r="J54" s="114" t="s">
        <v>137</v>
      </c>
      <c r="K54" s="132" t="str">
        <f t="shared" si="12"/>
        <v>N/A</v>
      </c>
      <c r="L54" s="133" t="str">
        <f t="shared" si="13"/>
        <v>N/A</v>
      </c>
      <c r="M54" s="133" t="str">
        <f t="shared" si="14"/>
        <v>N/A</v>
      </c>
      <c r="N54" s="113" t="str">
        <f t="shared" si="15"/>
        <v/>
      </c>
      <c r="O54" s="80" t="str">
        <f t="shared" si="15"/>
        <v/>
      </c>
      <c r="P54" s="80" t="str">
        <f t="shared" si="15"/>
        <v/>
      </c>
      <c r="Q54" s="80" t="str">
        <f t="shared" si="15"/>
        <v/>
      </c>
      <c r="R54" s="80" t="str">
        <f t="shared" si="15"/>
        <v/>
      </c>
      <c r="S54" s="80" t="str">
        <f t="shared" si="15"/>
        <v/>
      </c>
      <c r="T54" s="114" t="str">
        <f t="shared" si="15"/>
        <v/>
      </c>
      <c r="U54" s="113" t="str">
        <f t="shared" si="15"/>
        <v/>
      </c>
      <c r="V54" s="80" t="str">
        <f t="shared" si="15"/>
        <v/>
      </c>
      <c r="W54" s="80" t="str">
        <f t="shared" si="15"/>
        <v/>
      </c>
      <c r="X54" s="80" t="str">
        <f t="shared" si="15"/>
        <v/>
      </c>
      <c r="Y54" s="80" t="str">
        <f t="shared" si="15"/>
        <v/>
      </c>
      <c r="Z54" s="80" t="str">
        <f t="shared" si="15"/>
        <v/>
      </c>
      <c r="AA54" s="114" t="str">
        <f t="shared" si="15"/>
        <v/>
      </c>
    </row>
    <row r="55" spans="1:29" x14ac:dyDescent="0.3">
      <c r="A55" s="129" t="s">
        <v>198</v>
      </c>
      <c r="B55" s="80">
        <v>6</v>
      </c>
      <c r="C55" s="80">
        <v>447</v>
      </c>
      <c r="D55" s="80">
        <v>1</v>
      </c>
      <c r="E55" s="80">
        <f t="shared" si="1"/>
        <v>74.5</v>
      </c>
      <c r="F55" s="80">
        <f t="shared" si="11"/>
        <v>7</v>
      </c>
      <c r="G55" s="15">
        <f t="shared" si="11"/>
        <v>521.5</v>
      </c>
      <c r="H55" s="130">
        <f t="shared" si="3"/>
        <v>26.5</v>
      </c>
      <c r="I55" s="131" t="s">
        <v>165</v>
      </c>
      <c r="J55" s="114" t="s">
        <v>141</v>
      </c>
      <c r="K55" s="132" t="str">
        <f t="shared" si="12"/>
        <v>N/A</v>
      </c>
      <c r="L55" s="133" t="str">
        <f t="shared" si="13"/>
        <v>N/A</v>
      </c>
      <c r="M55" s="133" t="str">
        <f t="shared" si="14"/>
        <v>N/A</v>
      </c>
      <c r="N55" s="113" t="str">
        <f t="shared" ref="N55:AA64" si="16">IF(OR($F55&lt;12,$J55&lt;&gt;N$2,$I55&lt;&gt;N$3),"",COUNTIFS($J$4:$J$108,N$2,$I$4:$I$108,N$3,$F$4:$F$108,"&gt;="&amp;12,$G$4:$G$108,"&gt;"&amp;$G55)+1)</f>
        <v/>
      </c>
      <c r="O55" s="80" t="str">
        <f t="shared" si="16"/>
        <v/>
      </c>
      <c r="P55" s="80" t="str">
        <f t="shared" si="16"/>
        <v/>
      </c>
      <c r="Q55" s="80" t="str">
        <f t="shared" si="16"/>
        <v/>
      </c>
      <c r="R55" s="80" t="str">
        <f t="shared" si="16"/>
        <v/>
      </c>
      <c r="S55" s="80" t="str">
        <f t="shared" si="16"/>
        <v/>
      </c>
      <c r="T55" s="114" t="str">
        <f t="shared" si="16"/>
        <v/>
      </c>
      <c r="U55" s="113" t="str">
        <f t="shared" si="16"/>
        <v/>
      </c>
      <c r="V55" s="80" t="str">
        <f t="shared" si="16"/>
        <v/>
      </c>
      <c r="W55" s="80" t="str">
        <f t="shared" si="16"/>
        <v/>
      </c>
      <c r="X55" s="80" t="str">
        <f t="shared" si="16"/>
        <v/>
      </c>
      <c r="Y55" s="80" t="str">
        <f t="shared" si="16"/>
        <v/>
      </c>
      <c r="Z55" s="80" t="str">
        <f t="shared" si="16"/>
        <v/>
      </c>
      <c r="AA55" s="114" t="str">
        <f t="shared" si="16"/>
        <v/>
      </c>
    </row>
    <row r="56" spans="1:29" x14ac:dyDescent="0.3">
      <c r="A56" s="129" t="s">
        <v>199</v>
      </c>
      <c r="B56" s="80">
        <v>8</v>
      </c>
      <c r="C56" s="80">
        <v>518</v>
      </c>
      <c r="D56" s="80">
        <v>0</v>
      </c>
      <c r="E56" s="80">
        <f t="shared" si="1"/>
        <v>0</v>
      </c>
      <c r="F56" s="80">
        <f t="shared" si="11"/>
        <v>8</v>
      </c>
      <c r="G56" s="15">
        <f t="shared" si="11"/>
        <v>518</v>
      </c>
      <c r="H56" s="130">
        <f t="shared" si="3"/>
        <v>36.25</v>
      </c>
      <c r="I56" s="131" t="s">
        <v>165</v>
      </c>
      <c r="J56" s="114" t="s">
        <v>137</v>
      </c>
      <c r="K56" s="132" t="str">
        <f t="shared" si="12"/>
        <v>N/A</v>
      </c>
      <c r="L56" s="133" t="str">
        <f t="shared" si="13"/>
        <v>N/A</v>
      </c>
      <c r="M56" s="133" t="str">
        <f t="shared" si="14"/>
        <v>N/A</v>
      </c>
      <c r="N56" s="113" t="str">
        <f t="shared" si="16"/>
        <v/>
      </c>
      <c r="O56" s="80" t="str">
        <f t="shared" si="16"/>
        <v/>
      </c>
      <c r="P56" s="80" t="str">
        <f t="shared" si="16"/>
        <v/>
      </c>
      <c r="Q56" s="80" t="str">
        <f t="shared" si="16"/>
        <v/>
      </c>
      <c r="R56" s="80" t="str">
        <f t="shared" si="16"/>
        <v/>
      </c>
      <c r="S56" s="80" t="str">
        <f t="shared" si="16"/>
        <v/>
      </c>
      <c r="T56" s="114" t="str">
        <f t="shared" si="16"/>
        <v/>
      </c>
      <c r="U56" s="113" t="str">
        <f t="shared" si="16"/>
        <v/>
      </c>
      <c r="V56" s="80" t="str">
        <f t="shared" si="16"/>
        <v/>
      </c>
      <c r="W56" s="80" t="str">
        <f t="shared" si="16"/>
        <v/>
      </c>
      <c r="X56" s="80" t="str">
        <f t="shared" si="16"/>
        <v/>
      </c>
      <c r="Y56" s="80" t="str">
        <f t="shared" si="16"/>
        <v/>
      </c>
      <c r="Z56" s="80" t="str">
        <f t="shared" si="16"/>
        <v/>
      </c>
      <c r="AA56" s="114" t="str">
        <f t="shared" si="16"/>
        <v/>
      </c>
    </row>
    <row r="57" spans="1:29" x14ac:dyDescent="0.3">
      <c r="A57" s="129" t="s">
        <v>200</v>
      </c>
      <c r="B57" s="80">
        <v>7</v>
      </c>
      <c r="C57" s="80">
        <v>509</v>
      </c>
      <c r="D57" s="80">
        <v>0</v>
      </c>
      <c r="E57" s="80">
        <f t="shared" si="1"/>
        <v>0</v>
      </c>
      <c r="F57" s="80">
        <f t="shared" si="11"/>
        <v>7</v>
      </c>
      <c r="G57" s="15">
        <f t="shared" si="11"/>
        <v>509</v>
      </c>
      <c r="H57" s="130">
        <f t="shared" si="3"/>
        <v>28.285714285714292</v>
      </c>
      <c r="I57" s="131" t="s">
        <v>164</v>
      </c>
      <c r="J57" s="114" t="s">
        <v>141</v>
      </c>
      <c r="K57" s="132" t="str">
        <f t="shared" si="12"/>
        <v>N/A</v>
      </c>
      <c r="L57" s="133" t="str">
        <f t="shared" si="13"/>
        <v>N/A</v>
      </c>
      <c r="M57" s="133" t="str">
        <f t="shared" si="14"/>
        <v>N/A</v>
      </c>
      <c r="N57" s="113" t="str">
        <f t="shared" si="16"/>
        <v/>
      </c>
      <c r="O57" s="80" t="str">
        <f t="shared" si="16"/>
        <v/>
      </c>
      <c r="P57" s="80" t="str">
        <f t="shared" si="16"/>
        <v/>
      </c>
      <c r="Q57" s="80" t="str">
        <f t="shared" si="16"/>
        <v/>
      </c>
      <c r="R57" s="80" t="str">
        <f t="shared" si="16"/>
        <v/>
      </c>
      <c r="S57" s="80" t="str">
        <f t="shared" si="16"/>
        <v/>
      </c>
      <c r="T57" s="114" t="str">
        <f t="shared" si="16"/>
        <v/>
      </c>
      <c r="U57" s="113" t="str">
        <f t="shared" si="16"/>
        <v/>
      </c>
      <c r="V57" s="80" t="str">
        <f t="shared" si="16"/>
        <v/>
      </c>
      <c r="W57" s="80" t="str">
        <f t="shared" si="16"/>
        <v/>
      </c>
      <c r="X57" s="80" t="str">
        <f t="shared" si="16"/>
        <v/>
      </c>
      <c r="Y57" s="80" t="str">
        <f t="shared" si="16"/>
        <v/>
      </c>
      <c r="Z57" s="80" t="str">
        <f t="shared" si="16"/>
        <v/>
      </c>
      <c r="AA57" s="114" t="str">
        <f t="shared" si="16"/>
        <v/>
      </c>
      <c r="AC57" s="22"/>
    </row>
    <row r="58" spans="1:29" x14ac:dyDescent="0.3">
      <c r="A58" s="129" t="s">
        <v>201</v>
      </c>
      <c r="B58" s="80">
        <v>6</v>
      </c>
      <c r="C58" s="80">
        <v>508</v>
      </c>
      <c r="D58" s="80">
        <v>0</v>
      </c>
      <c r="E58" s="80">
        <f t="shared" si="1"/>
        <v>0</v>
      </c>
      <c r="F58" s="80">
        <f t="shared" si="11"/>
        <v>6</v>
      </c>
      <c r="G58" s="15">
        <f t="shared" si="11"/>
        <v>508</v>
      </c>
      <c r="H58" s="130">
        <f t="shared" si="3"/>
        <v>16.333333333333329</v>
      </c>
      <c r="I58" s="131" t="s">
        <v>162</v>
      </c>
      <c r="J58" s="114" t="s">
        <v>137</v>
      </c>
      <c r="K58" s="132" t="str">
        <f t="shared" si="12"/>
        <v>N/A</v>
      </c>
      <c r="L58" s="133" t="str">
        <f t="shared" si="13"/>
        <v>N/A</v>
      </c>
      <c r="M58" s="133" t="str">
        <f t="shared" si="14"/>
        <v>N/A</v>
      </c>
      <c r="N58" s="113" t="str">
        <f t="shared" si="16"/>
        <v/>
      </c>
      <c r="O58" s="80" t="str">
        <f t="shared" si="16"/>
        <v/>
      </c>
      <c r="P58" s="80" t="str">
        <f t="shared" si="16"/>
        <v/>
      </c>
      <c r="Q58" s="80" t="str">
        <f t="shared" si="16"/>
        <v/>
      </c>
      <c r="R58" s="80" t="str">
        <f t="shared" si="16"/>
        <v/>
      </c>
      <c r="S58" s="80" t="str">
        <f t="shared" si="16"/>
        <v/>
      </c>
      <c r="T58" s="114" t="str">
        <f t="shared" si="16"/>
        <v/>
      </c>
      <c r="U58" s="113" t="str">
        <f t="shared" si="16"/>
        <v/>
      </c>
      <c r="V58" s="80" t="str">
        <f t="shared" si="16"/>
        <v/>
      </c>
      <c r="W58" s="80" t="str">
        <f t="shared" si="16"/>
        <v/>
      </c>
      <c r="X58" s="80" t="str">
        <f t="shared" si="16"/>
        <v/>
      </c>
      <c r="Y58" s="80" t="str">
        <f t="shared" si="16"/>
        <v/>
      </c>
      <c r="Z58" s="80" t="str">
        <f t="shared" si="16"/>
        <v/>
      </c>
      <c r="AA58" s="114" t="str">
        <f t="shared" si="16"/>
        <v/>
      </c>
    </row>
    <row r="59" spans="1:29" x14ac:dyDescent="0.3">
      <c r="A59" s="129" t="s">
        <v>16</v>
      </c>
      <c r="B59" s="80">
        <v>5</v>
      </c>
      <c r="C59" s="80">
        <v>420</v>
      </c>
      <c r="D59" s="80">
        <v>1</v>
      </c>
      <c r="E59" s="80">
        <f t="shared" si="1"/>
        <v>84</v>
      </c>
      <c r="F59" s="80">
        <f t="shared" si="11"/>
        <v>6</v>
      </c>
      <c r="G59" s="15">
        <f t="shared" si="11"/>
        <v>504</v>
      </c>
      <c r="H59" s="130">
        <f t="shared" si="3"/>
        <v>17</v>
      </c>
      <c r="I59" s="131" t="s">
        <v>161</v>
      </c>
      <c r="J59" s="114" t="s">
        <v>137</v>
      </c>
      <c r="K59" s="132" t="str">
        <f t="shared" si="12"/>
        <v>N/A</v>
      </c>
      <c r="L59" s="133" t="str">
        <f t="shared" si="13"/>
        <v>N/A</v>
      </c>
      <c r="M59" s="133" t="str">
        <f t="shared" si="14"/>
        <v>N/A</v>
      </c>
      <c r="N59" s="113" t="str">
        <f t="shared" si="16"/>
        <v/>
      </c>
      <c r="O59" s="80" t="str">
        <f t="shared" si="16"/>
        <v/>
      </c>
      <c r="P59" s="80" t="str">
        <f t="shared" si="16"/>
        <v/>
      </c>
      <c r="Q59" s="80" t="str">
        <f t="shared" si="16"/>
        <v/>
      </c>
      <c r="R59" s="80" t="str">
        <f t="shared" si="16"/>
        <v/>
      </c>
      <c r="S59" s="80" t="str">
        <f t="shared" si="16"/>
        <v/>
      </c>
      <c r="T59" s="114" t="str">
        <f t="shared" si="16"/>
        <v/>
      </c>
      <c r="U59" s="113" t="str">
        <f t="shared" si="16"/>
        <v/>
      </c>
      <c r="V59" s="80" t="str">
        <f t="shared" si="16"/>
        <v/>
      </c>
      <c r="W59" s="80" t="str">
        <f t="shared" si="16"/>
        <v/>
      </c>
      <c r="X59" s="80" t="str">
        <f t="shared" si="16"/>
        <v/>
      </c>
      <c r="Y59" s="80" t="str">
        <f t="shared" si="16"/>
        <v/>
      </c>
      <c r="Z59" s="80" t="str">
        <f t="shared" si="16"/>
        <v/>
      </c>
      <c r="AA59" s="114" t="str">
        <f t="shared" si="16"/>
        <v/>
      </c>
    </row>
    <row r="60" spans="1:29" x14ac:dyDescent="0.3">
      <c r="A60" s="129" t="s">
        <v>202</v>
      </c>
      <c r="B60" s="80">
        <v>5</v>
      </c>
      <c r="C60" s="80">
        <v>496</v>
      </c>
      <c r="D60" s="80">
        <v>0</v>
      </c>
      <c r="E60" s="80">
        <f t="shared" si="1"/>
        <v>0</v>
      </c>
      <c r="F60" s="80">
        <f t="shared" si="11"/>
        <v>5</v>
      </c>
      <c r="G60" s="15">
        <f t="shared" si="11"/>
        <v>496</v>
      </c>
      <c r="H60" s="130">
        <f t="shared" si="3"/>
        <v>1.7999999999999972</v>
      </c>
      <c r="I60" s="131" t="s">
        <v>160</v>
      </c>
      <c r="J60" s="114" t="s">
        <v>141</v>
      </c>
      <c r="K60" s="132" t="str">
        <f t="shared" si="12"/>
        <v>N/A</v>
      </c>
      <c r="L60" s="133" t="str">
        <f t="shared" si="13"/>
        <v>N/A</v>
      </c>
      <c r="M60" s="133" t="str">
        <f t="shared" si="14"/>
        <v>N/A</v>
      </c>
      <c r="N60" s="113" t="str">
        <f t="shared" si="16"/>
        <v/>
      </c>
      <c r="O60" s="80" t="str">
        <f t="shared" si="16"/>
        <v/>
      </c>
      <c r="P60" s="80" t="str">
        <f t="shared" si="16"/>
        <v/>
      </c>
      <c r="Q60" s="80" t="str">
        <f t="shared" si="16"/>
        <v/>
      </c>
      <c r="R60" s="80" t="str">
        <f t="shared" si="16"/>
        <v/>
      </c>
      <c r="S60" s="80" t="str">
        <f t="shared" si="16"/>
        <v/>
      </c>
      <c r="T60" s="114" t="str">
        <f t="shared" si="16"/>
        <v/>
      </c>
      <c r="U60" s="113" t="str">
        <f t="shared" si="16"/>
        <v/>
      </c>
      <c r="V60" s="80" t="str">
        <f t="shared" si="16"/>
        <v/>
      </c>
      <c r="W60" s="80" t="str">
        <f t="shared" si="16"/>
        <v/>
      </c>
      <c r="X60" s="80" t="str">
        <f t="shared" si="16"/>
        <v/>
      </c>
      <c r="Y60" s="80" t="str">
        <f t="shared" si="16"/>
        <v/>
      </c>
      <c r="Z60" s="80" t="str">
        <f t="shared" si="16"/>
        <v/>
      </c>
      <c r="AA60" s="114" t="str">
        <f t="shared" si="16"/>
        <v/>
      </c>
    </row>
    <row r="61" spans="1:29" x14ac:dyDescent="0.3">
      <c r="A61" s="129" t="s">
        <v>203</v>
      </c>
      <c r="B61" s="80">
        <v>5</v>
      </c>
      <c r="C61" s="80">
        <v>461</v>
      </c>
      <c r="D61" s="80">
        <v>0</v>
      </c>
      <c r="E61" s="80">
        <f t="shared" si="1"/>
        <v>0</v>
      </c>
      <c r="F61" s="80">
        <f t="shared" si="11"/>
        <v>5</v>
      </c>
      <c r="G61" s="15">
        <f t="shared" si="11"/>
        <v>461</v>
      </c>
      <c r="H61" s="130">
        <f t="shared" si="3"/>
        <v>8.7999999999999972</v>
      </c>
      <c r="I61" s="131" t="s">
        <v>159</v>
      </c>
      <c r="J61" s="114" t="s">
        <v>137</v>
      </c>
      <c r="K61" s="132" t="str">
        <f t="shared" si="12"/>
        <v>N/A</v>
      </c>
      <c r="L61" s="133" t="str">
        <f t="shared" si="13"/>
        <v>N/A</v>
      </c>
      <c r="M61" s="133" t="str">
        <f t="shared" si="14"/>
        <v>N/A</v>
      </c>
      <c r="N61" s="113" t="str">
        <f t="shared" si="16"/>
        <v/>
      </c>
      <c r="O61" s="80" t="str">
        <f t="shared" si="16"/>
        <v/>
      </c>
      <c r="P61" s="80" t="str">
        <f t="shared" si="16"/>
        <v/>
      </c>
      <c r="Q61" s="80" t="str">
        <f t="shared" si="16"/>
        <v/>
      </c>
      <c r="R61" s="80" t="str">
        <f t="shared" si="16"/>
        <v/>
      </c>
      <c r="S61" s="80" t="str">
        <f t="shared" si="16"/>
        <v/>
      </c>
      <c r="T61" s="114" t="str">
        <f t="shared" si="16"/>
        <v/>
      </c>
      <c r="U61" s="113" t="str">
        <f t="shared" si="16"/>
        <v/>
      </c>
      <c r="V61" s="80" t="str">
        <f t="shared" si="16"/>
        <v/>
      </c>
      <c r="W61" s="80" t="str">
        <f t="shared" si="16"/>
        <v/>
      </c>
      <c r="X61" s="80" t="str">
        <f t="shared" si="16"/>
        <v/>
      </c>
      <c r="Y61" s="80" t="str">
        <f t="shared" si="16"/>
        <v/>
      </c>
      <c r="Z61" s="80" t="str">
        <f t="shared" si="16"/>
        <v/>
      </c>
      <c r="AA61" s="114" t="str">
        <f t="shared" si="16"/>
        <v/>
      </c>
    </row>
    <row r="62" spans="1:29" x14ac:dyDescent="0.3">
      <c r="A62" s="129" t="s">
        <v>204</v>
      </c>
      <c r="B62" s="80">
        <v>5</v>
      </c>
      <c r="C62" s="80">
        <v>451</v>
      </c>
      <c r="D62" s="80">
        <v>0</v>
      </c>
      <c r="E62" s="80">
        <f t="shared" si="1"/>
        <v>0</v>
      </c>
      <c r="F62" s="80">
        <f t="shared" si="11"/>
        <v>5</v>
      </c>
      <c r="G62" s="15">
        <f t="shared" si="11"/>
        <v>451</v>
      </c>
      <c r="H62" s="130">
        <f t="shared" si="3"/>
        <v>10.799999999999997</v>
      </c>
      <c r="I62" s="131" t="s">
        <v>162</v>
      </c>
      <c r="J62" s="114" t="s">
        <v>141</v>
      </c>
      <c r="K62" s="132" t="str">
        <f t="shared" si="12"/>
        <v>N/A</v>
      </c>
      <c r="L62" s="133" t="str">
        <f t="shared" si="13"/>
        <v>N/A</v>
      </c>
      <c r="M62" s="133" t="str">
        <f t="shared" si="14"/>
        <v>N/A</v>
      </c>
      <c r="N62" s="113" t="str">
        <f t="shared" si="16"/>
        <v/>
      </c>
      <c r="O62" s="80" t="str">
        <f t="shared" si="16"/>
        <v/>
      </c>
      <c r="P62" s="80" t="str">
        <f t="shared" si="16"/>
        <v/>
      </c>
      <c r="Q62" s="80" t="str">
        <f t="shared" si="16"/>
        <v/>
      </c>
      <c r="R62" s="80" t="str">
        <f t="shared" si="16"/>
        <v/>
      </c>
      <c r="S62" s="80" t="str">
        <f t="shared" si="16"/>
        <v/>
      </c>
      <c r="T62" s="114" t="str">
        <f t="shared" si="16"/>
        <v/>
      </c>
      <c r="U62" s="113" t="str">
        <f t="shared" si="16"/>
        <v/>
      </c>
      <c r="V62" s="80" t="str">
        <f t="shared" si="16"/>
        <v/>
      </c>
      <c r="W62" s="80" t="str">
        <f t="shared" si="16"/>
        <v/>
      </c>
      <c r="X62" s="80" t="str">
        <f t="shared" si="16"/>
        <v/>
      </c>
      <c r="Y62" s="80" t="str">
        <f t="shared" si="16"/>
        <v/>
      </c>
      <c r="Z62" s="80" t="str">
        <f t="shared" si="16"/>
        <v/>
      </c>
      <c r="AA62" s="114" t="str">
        <f t="shared" si="16"/>
        <v/>
      </c>
    </row>
    <row r="63" spans="1:29" x14ac:dyDescent="0.3">
      <c r="A63" s="129" t="s">
        <v>205</v>
      </c>
      <c r="B63" s="80">
        <v>5</v>
      </c>
      <c r="C63" s="80">
        <v>370</v>
      </c>
      <c r="D63" s="80">
        <v>1</v>
      </c>
      <c r="E63" s="80">
        <f t="shared" si="1"/>
        <v>74</v>
      </c>
      <c r="F63" s="80">
        <f t="shared" si="11"/>
        <v>6</v>
      </c>
      <c r="G63" s="15">
        <f t="shared" si="11"/>
        <v>444</v>
      </c>
      <c r="H63" s="130">
        <f t="shared" si="3"/>
        <v>27</v>
      </c>
      <c r="I63" s="131" t="s">
        <v>163</v>
      </c>
      <c r="J63" s="114" t="s">
        <v>137</v>
      </c>
      <c r="K63" s="132" t="str">
        <f t="shared" si="12"/>
        <v>N/A</v>
      </c>
      <c r="L63" s="133" t="str">
        <f t="shared" si="13"/>
        <v>N/A</v>
      </c>
      <c r="M63" s="133" t="str">
        <f t="shared" si="14"/>
        <v>N/A</v>
      </c>
      <c r="N63" s="113" t="str">
        <f t="shared" si="16"/>
        <v/>
      </c>
      <c r="O63" s="80" t="str">
        <f t="shared" si="16"/>
        <v/>
      </c>
      <c r="P63" s="80" t="str">
        <f t="shared" si="16"/>
        <v/>
      </c>
      <c r="Q63" s="80" t="str">
        <f t="shared" si="16"/>
        <v/>
      </c>
      <c r="R63" s="80" t="str">
        <f t="shared" si="16"/>
        <v/>
      </c>
      <c r="S63" s="80" t="str">
        <f t="shared" si="16"/>
        <v/>
      </c>
      <c r="T63" s="114" t="str">
        <f t="shared" si="16"/>
        <v/>
      </c>
      <c r="U63" s="113" t="str">
        <f t="shared" si="16"/>
        <v/>
      </c>
      <c r="V63" s="80" t="str">
        <f t="shared" si="16"/>
        <v/>
      </c>
      <c r="W63" s="80" t="str">
        <f t="shared" si="16"/>
        <v/>
      </c>
      <c r="X63" s="80" t="str">
        <f t="shared" si="16"/>
        <v/>
      </c>
      <c r="Y63" s="80" t="str">
        <f t="shared" si="16"/>
        <v/>
      </c>
      <c r="Z63" s="80" t="str">
        <f t="shared" si="16"/>
        <v/>
      </c>
      <c r="AA63" s="114" t="str">
        <f t="shared" si="16"/>
        <v/>
      </c>
      <c r="AC63" s="22"/>
    </row>
    <row r="64" spans="1:29" x14ac:dyDescent="0.3">
      <c r="A64" s="129" t="s">
        <v>206</v>
      </c>
      <c r="B64" s="80">
        <v>4</v>
      </c>
      <c r="C64" s="80">
        <v>347</v>
      </c>
      <c r="D64" s="80">
        <v>1</v>
      </c>
      <c r="E64" s="80">
        <f t="shared" si="1"/>
        <v>86.75</v>
      </c>
      <c r="F64" s="80">
        <f t="shared" si="11"/>
        <v>5</v>
      </c>
      <c r="G64" s="15">
        <f t="shared" si="11"/>
        <v>433.75</v>
      </c>
      <c r="H64" s="130">
        <f t="shared" si="3"/>
        <v>14.25</v>
      </c>
      <c r="I64" s="131" t="s">
        <v>162</v>
      </c>
      <c r="J64" s="114" t="s">
        <v>141</v>
      </c>
      <c r="K64" s="132" t="str">
        <f t="shared" si="12"/>
        <v>N/A</v>
      </c>
      <c r="L64" s="133" t="str">
        <f t="shared" si="13"/>
        <v>N/A</v>
      </c>
      <c r="M64" s="133" t="str">
        <f t="shared" si="14"/>
        <v>N/A</v>
      </c>
      <c r="N64" s="113" t="str">
        <f t="shared" si="16"/>
        <v/>
      </c>
      <c r="O64" s="80" t="str">
        <f t="shared" si="16"/>
        <v/>
      </c>
      <c r="P64" s="80" t="str">
        <f t="shared" si="16"/>
        <v/>
      </c>
      <c r="Q64" s="80" t="str">
        <f t="shared" si="16"/>
        <v/>
      </c>
      <c r="R64" s="80" t="str">
        <f t="shared" si="16"/>
        <v/>
      </c>
      <c r="S64" s="80" t="str">
        <f t="shared" si="16"/>
        <v/>
      </c>
      <c r="T64" s="114" t="str">
        <f t="shared" si="16"/>
        <v/>
      </c>
      <c r="U64" s="113" t="str">
        <f t="shared" si="16"/>
        <v/>
      </c>
      <c r="V64" s="80" t="str">
        <f t="shared" si="16"/>
        <v/>
      </c>
      <c r="W64" s="80" t="str">
        <f t="shared" si="16"/>
        <v/>
      </c>
      <c r="X64" s="80" t="str">
        <f t="shared" si="16"/>
        <v/>
      </c>
      <c r="Y64" s="80" t="str">
        <f t="shared" si="16"/>
        <v/>
      </c>
      <c r="Z64" s="80" t="str">
        <f t="shared" si="16"/>
        <v/>
      </c>
      <c r="AA64" s="114" t="str">
        <f t="shared" si="16"/>
        <v/>
      </c>
    </row>
    <row r="65" spans="1:29" x14ac:dyDescent="0.3">
      <c r="A65" s="129" t="s">
        <v>207</v>
      </c>
      <c r="B65" s="80">
        <v>6</v>
      </c>
      <c r="C65" s="80">
        <v>429</v>
      </c>
      <c r="D65" s="80">
        <v>0</v>
      </c>
      <c r="E65" s="80">
        <f t="shared" si="1"/>
        <v>0</v>
      </c>
      <c r="F65" s="80">
        <f t="shared" si="11"/>
        <v>6</v>
      </c>
      <c r="G65" s="15">
        <f t="shared" si="11"/>
        <v>429</v>
      </c>
      <c r="H65" s="130">
        <f t="shared" si="3"/>
        <v>29.5</v>
      </c>
      <c r="I65" s="131" t="s">
        <v>165</v>
      </c>
      <c r="J65" s="114" t="s">
        <v>141</v>
      </c>
      <c r="K65" s="132" t="str">
        <f t="shared" si="12"/>
        <v>N/A</v>
      </c>
      <c r="L65" s="133" t="str">
        <f t="shared" si="13"/>
        <v>N/A</v>
      </c>
      <c r="M65" s="133" t="str">
        <f t="shared" si="14"/>
        <v>N/A</v>
      </c>
      <c r="N65" s="113" t="str">
        <f t="shared" ref="N65:AA79" si="17">IF(OR($F65&lt;12,$J65&lt;&gt;N$2,$I65&lt;&gt;N$3),"",COUNTIFS($J$4:$J$108,N$2,$I$4:$I$108,N$3,$F$4:$F$108,"&gt;="&amp;12,$G$4:$G$108,"&gt;"&amp;$G65)+1)</f>
        <v/>
      </c>
      <c r="O65" s="80" t="str">
        <f t="shared" si="17"/>
        <v/>
      </c>
      <c r="P65" s="80" t="str">
        <f t="shared" si="17"/>
        <v/>
      </c>
      <c r="Q65" s="80" t="str">
        <f t="shared" si="17"/>
        <v/>
      </c>
      <c r="R65" s="80" t="str">
        <f t="shared" si="17"/>
        <v/>
      </c>
      <c r="S65" s="80" t="str">
        <f t="shared" si="17"/>
        <v/>
      </c>
      <c r="T65" s="114" t="str">
        <f t="shared" si="17"/>
        <v/>
      </c>
      <c r="U65" s="113" t="str">
        <f t="shared" si="17"/>
        <v/>
      </c>
      <c r="V65" s="80" t="str">
        <f t="shared" si="17"/>
        <v/>
      </c>
      <c r="W65" s="80" t="str">
        <f t="shared" si="17"/>
        <v/>
      </c>
      <c r="X65" s="80" t="str">
        <f t="shared" si="17"/>
        <v/>
      </c>
      <c r="Y65" s="80" t="str">
        <f t="shared" si="17"/>
        <v/>
      </c>
      <c r="Z65" s="80" t="str">
        <f t="shared" si="17"/>
        <v/>
      </c>
      <c r="AA65" s="114" t="str">
        <f t="shared" si="17"/>
        <v/>
      </c>
    </row>
    <row r="66" spans="1:29" x14ac:dyDescent="0.3">
      <c r="A66" s="129" t="s">
        <v>208</v>
      </c>
      <c r="B66" s="80">
        <v>4</v>
      </c>
      <c r="C66" s="80">
        <v>373</v>
      </c>
      <c r="D66" s="80">
        <v>0</v>
      </c>
      <c r="E66" s="80">
        <f t="shared" si="1"/>
        <v>0</v>
      </c>
      <c r="F66" s="80">
        <f t="shared" si="11"/>
        <v>4</v>
      </c>
      <c r="G66" s="15">
        <f t="shared" si="11"/>
        <v>373</v>
      </c>
      <c r="H66" s="130">
        <f t="shared" si="3"/>
        <v>7.75</v>
      </c>
      <c r="I66" s="131" t="s">
        <v>159</v>
      </c>
      <c r="J66" s="114" t="s">
        <v>137</v>
      </c>
      <c r="K66" s="132" t="str">
        <f t="shared" si="12"/>
        <v>N/A</v>
      </c>
      <c r="L66" s="133" t="str">
        <f t="shared" si="13"/>
        <v>N/A</v>
      </c>
      <c r="M66" s="133" t="str">
        <f t="shared" si="14"/>
        <v>N/A</v>
      </c>
      <c r="N66" s="113" t="str">
        <f t="shared" si="17"/>
        <v/>
      </c>
      <c r="O66" s="80" t="str">
        <f t="shared" si="17"/>
        <v/>
      </c>
      <c r="P66" s="80" t="str">
        <f t="shared" si="17"/>
        <v/>
      </c>
      <c r="Q66" s="80" t="str">
        <f t="shared" si="17"/>
        <v/>
      </c>
      <c r="R66" s="80" t="str">
        <f t="shared" si="17"/>
        <v/>
      </c>
      <c r="S66" s="80" t="str">
        <f t="shared" si="17"/>
        <v/>
      </c>
      <c r="T66" s="114" t="str">
        <f t="shared" si="17"/>
        <v/>
      </c>
      <c r="U66" s="113" t="str">
        <f t="shared" si="17"/>
        <v/>
      </c>
      <c r="V66" s="80" t="str">
        <f t="shared" si="17"/>
        <v/>
      </c>
      <c r="W66" s="80" t="str">
        <f t="shared" si="17"/>
        <v/>
      </c>
      <c r="X66" s="80" t="str">
        <f t="shared" si="17"/>
        <v/>
      </c>
      <c r="Y66" s="80" t="str">
        <f t="shared" si="17"/>
        <v/>
      </c>
      <c r="Z66" s="80" t="str">
        <f t="shared" si="17"/>
        <v/>
      </c>
      <c r="AA66" s="114" t="str">
        <f t="shared" si="17"/>
        <v/>
      </c>
    </row>
    <row r="67" spans="1:29" x14ac:dyDescent="0.3">
      <c r="A67" s="129" t="s">
        <v>209</v>
      </c>
      <c r="B67" s="80">
        <v>4</v>
      </c>
      <c r="C67" s="80">
        <v>362</v>
      </c>
      <c r="D67" s="80">
        <v>0</v>
      </c>
      <c r="E67" s="80">
        <f t="shared" si="1"/>
        <v>0</v>
      </c>
      <c r="F67" s="80">
        <f t="shared" si="11"/>
        <v>4</v>
      </c>
      <c r="G67" s="15">
        <f t="shared" si="11"/>
        <v>362</v>
      </c>
      <c r="H67" s="130">
        <f t="shared" si="3"/>
        <v>10.5</v>
      </c>
      <c r="I67" s="131" t="s">
        <v>161</v>
      </c>
      <c r="J67" s="114" t="s">
        <v>137</v>
      </c>
      <c r="K67" s="132" t="str">
        <f t="shared" si="12"/>
        <v>N/A</v>
      </c>
      <c r="L67" s="133" t="str">
        <f t="shared" si="13"/>
        <v>N/A</v>
      </c>
      <c r="M67" s="133" t="str">
        <f t="shared" si="14"/>
        <v>N/A</v>
      </c>
      <c r="N67" s="113" t="str">
        <f t="shared" si="17"/>
        <v/>
      </c>
      <c r="O67" s="80" t="str">
        <f t="shared" si="17"/>
        <v/>
      </c>
      <c r="P67" s="80" t="str">
        <f t="shared" si="17"/>
        <v/>
      </c>
      <c r="Q67" s="80" t="str">
        <f t="shared" si="17"/>
        <v/>
      </c>
      <c r="R67" s="80" t="str">
        <f t="shared" si="17"/>
        <v/>
      </c>
      <c r="S67" s="80" t="str">
        <f t="shared" si="17"/>
        <v/>
      </c>
      <c r="T67" s="114" t="str">
        <f t="shared" si="17"/>
        <v/>
      </c>
      <c r="U67" s="113" t="str">
        <f t="shared" si="17"/>
        <v/>
      </c>
      <c r="V67" s="80" t="str">
        <f t="shared" si="17"/>
        <v/>
      </c>
      <c r="W67" s="80" t="str">
        <f t="shared" si="17"/>
        <v/>
      </c>
      <c r="X67" s="80" t="str">
        <f t="shared" si="17"/>
        <v/>
      </c>
      <c r="Y67" s="80" t="str">
        <f t="shared" si="17"/>
        <v/>
      </c>
      <c r="Z67" s="80" t="str">
        <f t="shared" si="17"/>
        <v/>
      </c>
      <c r="AA67" s="114" t="str">
        <f t="shared" si="17"/>
        <v/>
      </c>
    </row>
    <row r="68" spans="1:29" x14ac:dyDescent="0.3">
      <c r="A68" s="129" t="s">
        <v>10</v>
      </c>
      <c r="B68" s="80">
        <v>4</v>
      </c>
      <c r="C68" s="80">
        <v>357</v>
      </c>
      <c r="D68" s="80">
        <v>0</v>
      </c>
      <c r="E68" s="80">
        <f t="shared" si="1"/>
        <v>0</v>
      </c>
      <c r="F68" s="80">
        <f t="shared" si="11"/>
        <v>4</v>
      </c>
      <c r="G68" s="15">
        <f t="shared" si="11"/>
        <v>357</v>
      </c>
      <c r="H68" s="130">
        <f t="shared" si="3"/>
        <v>11.75</v>
      </c>
      <c r="I68" s="131" t="s">
        <v>159</v>
      </c>
      <c r="J68" s="114" t="s">
        <v>137</v>
      </c>
      <c r="K68" s="132" t="str">
        <f t="shared" si="12"/>
        <v>N/A</v>
      </c>
      <c r="L68" s="133" t="str">
        <f t="shared" si="13"/>
        <v>N/A</v>
      </c>
      <c r="M68" s="133" t="str">
        <f t="shared" si="14"/>
        <v>N/A</v>
      </c>
      <c r="N68" s="113" t="str">
        <f t="shared" si="17"/>
        <v/>
      </c>
      <c r="O68" s="80" t="str">
        <f t="shared" si="17"/>
        <v/>
      </c>
      <c r="P68" s="80" t="str">
        <f t="shared" si="17"/>
        <v/>
      </c>
      <c r="Q68" s="80" t="str">
        <f t="shared" si="17"/>
        <v/>
      </c>
      <c r="R68" s="80" t="str">
        <f t="shared" si="17"/>
        <v/>
      </c>
      <c r="S68" s="80" t="str">
        <f t="shared" si="17"/>
        <v/>
      </c>
      <c r="T68" s="114" t="str">
        <f t="shared" si="17"/>
        <v/>
      </c>
      <c r="U68" s="113" t="str">
        <f t="shared" si="17"/>
        <v/>
      </c>
      <c r="V68" s="80" t="str">
        <f t="shared" si="17"/>
        <v/>
      </c>
      <c r="W68" s="80" t="str">
        <f t="shared" si="17"/>
        <v/>
      </c>
      <c r="X68" s="80" t="str">
        <f t="shared" si="17"/>
        <v/>
      </c>
      <c r="Y68" s="80" t="str">
        <f t="shared" si="17"/>
        <v/>
      </c>
      <c r="Z68" s="80" t="str">
        <f t="shared" si="17"/>
        <v/>
      </c>
      <c r="AA68" s="114" t="str">
        <f t="shared" si="17"/>
        <v/>
      </c>
    </row>
    <row r="69" spans="1:29" x14ac:dyDescent="0.3">
      <c r="A69" s="129" t="s">
        <v>210</v>
      </c>
      <c r="B69" s="80">
        <v>4</v>
      </c>
      <c r="C69" s="80">
        <v>349</v>
      </c>
      <c r="D69" s="80">
        <v>0</v>
      </c>
      <c r="E69" s="80">
        <f t="shared" ref="E69:E103" si="18">ROUND(C69/B69*D69,2)</f>
        <v>0</v>
      </c>
      <c r="F69" s="80">
        <f t="shared" ref="F69:G103" si="19">B69+D69</f>
        <v>4</v>
      </c>
      <c r="G69" s="15">
        <f t="shared" si="19"/>
        <v>349</v>
      </c>
      <c r="H69" s="130">
        <f t="shared" ref="H69:H103" si="20">IFERROR((101-G69/F69),0)</f>
        <v>13.75</v>
      </c>
      <c r="I69" s="131" t="s">
        <v>161</v>
      </c>
      <c r="J69" s="114" t="s">
        <v>141</v>
      </c>
      <c r="K69" s="132" t="str">
        <f t="shared" ref="K69:K79" si="21">IF(F69&lt;12,"N/A",COUNTIFS($F$4:$F$108,"&gt;="&amp;12,$G$4:$G$108,"&gt;"&amp;$G69)+1)</f>
        <v>N/A</v>
      </c>
      <c r="L69" s="133" t="str">
        <f t="shared" ref="L69:L79" si="22">IF(OR(F69&lt;12,J69&lt;&gt;L$2),"N/A",COUNTIFS($J$4:$J$108,L$2,$F$4:$F$108,"&gt;="&amp;12,$G$4:$G$108,"&gt;"&amp;$G69)+1)</f>
        <v>N/A</v>
      </c>
      <c r="M69" s="133" t="str">
        <f t="shared" ref="M69:M79" si="23">IF(OR($F69&lt;12,$J69&lt;&gt;M$2),"N/A",COUNTIFS($J$4:$J$108,M$2,$F$4:$F$108,"&gt;="&amp;12,$G$4:$G$108,"&gt;"&amp;$G69)+1)</f>
        <v>N/A</v>
      </c>
      <c r="N69" s="113" t="str">
        <f t="shared" si="17"/>
        <v/>
      </c>
      <c r="O69" s="80" t="str">
        <f t="shared" si="17"/>
        <v/>
      </c>
      <c r="P69" s="80" t="str">
        <f t="shared" si="17"/>
        <v/>
      </c>
      <c r="Q69" s="80" t="str">
        <f t="shared" si="17"/>
        <v/>
      </c>
      <c r="R69" s="80" t="str">
        <f t="shared" si="17"/>
        <v/>
      </c>
      <c r="S69" s="80" t="str">
        <f t="shared" si="17"/>
        <v/>
      </c>
      <c r="T69" s="114" t="str">
        <f t="shared" si="17"/>
        <v/>
      </c>
      <c r="U69" s="113" t="str">
        <f t="shared" si="17"/>
        <v/>
      </c>
      <c r="V69" s="80" t="str">
        <f t="shared" si="17"/>
        <v/>
      </c>
      <c r="W69" s="80" t="str">
        <f t="shared" si="17"/>
        <v/>
      </c>
      <c r="X69" s="80" t="str">
        <f t="shared" si="17"/>
        <v/>
      </c>
      <c r="Y69" s="80" t="str">
        <f t="shared" si="17"/>
        <v/>
      </c>
      <c r="Z69" s="80" t="str">
        <f t="shared" si="17"/>
        <v/>
      </c>
      <c r="AA69" s="114" t="str">
        <f t="shared" si="17"/>
        <v/>
      </c>
    </row>
    <row r="70" spans="1:29" x14ac:dyDescent="0.3">
      <c r="A70" s="129" t="s">
        <v>211</v>
      </c>
      <c r="B70" s="80">
        <v>4</v>
      </c>
      <c r="C70" s="80">
        <v>340</v>
      </c>
      <c r="D70" s="80">
        <v>0</v>
      </c>
      <c r="E70" s="80">
        <f t="shared" si="18"/>
        <v>0</v>
      </c>
      <c r="F70" s="80">
        <f t="shared" si="19"/>
        <v>4</v>
      </c>
      <c r="G70" s="15">
        <f t="shared" si="19"/>
        <v>340</v>
      </c>
      <c r="H70" s="130">
        <f t="shared" si="20"/>
        <v>16</v>
      </c>
      <c r="I70" s="131" t="s">
        <v>160</v>
      </c>
      <c r="J70" s="114" t="s">
        <v>137</v>
      </c>
      <c r="K70" s="132" t="str">
        <f t="shared" si="21"/>
        <v>N/A</v>
      </c>
      <c r="L70" s="133" t="str">
        <f t="shared" si="22"/>
        <v>N/A</v>
      </c>
      <c r="M70" s="133" t="str">
        <f t="shared" si="23"/>
        <v>N/A</v>
      </c>
      <c r="N70" s="113" t="str">
        <f t="shared" si="17"/>
        <v/>
      </c>
      <c r="O70" s="80" t="str">
        <f t="shared" si="17"/>
        <v/>
      </c>
      <c r="P70" s="80" t="str">
        <f t="shared" si="17"/>
        <v/>
      </c>
      <c r="Q70" s="80" t="str">
        <f t="shared" si="17"/>
        <v/>
      </c>
      <c r="R70" s="80" t="str">
        <f t="shared" si="17"/>
        <v/>
      </c>
      <c r="S70" s="80" t="str">
        <f t="shared" si="17"/>
        <v/>
      </c>
      <c r="T70" s="114" t="str">
        <f t="shared" si="17"/>
        <v/>
      </c>
      <c r="U70" s="113" t="str">
        <f t="shared" si="17"/>
        <v/>
      </c>
      <c r="V70" s="80" t="str">
        <f t="shared" si="17"/>
        <v/>
      </c>
      <c r="W70" s="80" t="str">
        <f t="shared" si="17"/>
        <v/>
      </c>
      <c r="X70" s="80" t="str">
        <f t="shared" si="17"/>
        <v/>
      </c>
      <c r="Y70" s="80" t="str">
        <f t="shared" si="17"/>
        <v/>
      </c>
      <c r="Z70" s="80" t="str">
        <f t="shared" si="17"/>
        <v/>
      </c>
      <c r="AA70" s="114" t="str">
        <f t="shared" si="17"/>
        <v/>
      </c>
    </row>
    <row r="71" spans="1:29" x14ac:dyDescent="0.3">
      <c r="A71" s="129" t="s">
        <v>13</v>
      </c>
      <c r="B71" s="80">
        <v>2</v>
      </c>
      <c r="C71" s="80">
        <v>166</v>
      </c>
      <c r="D71" s="80">
        <v>2</v>
      </c>
      <c r="E71" s="80">
        <f t="shared" si="18"/>
        <v>166</v>
      </c>
      <c r="F71" s="80">
        <f t="shared" si="19"/>
        <v>4</v>
      </c>
      <c r="G71" s="15">
        <f t="shared" si="19"/>
        <v>332</v>
      </c>
      <c r="H71" s="130">
        <f t="shared" si="20"/>
        <v>18</v>
      </c>
      <c r="I71" s="131" t="s">
        <v>161</v>
      </c>
      <c r="J71" s="114" t="s">
        <v>137</v>
      </c>
      <c r="K71" s="132" t="str">
        <f t="shared" si="21"/>
        <v>N/A</v>
      </c>
      <c r="L71" s="133" t="str">
        <f t="shared" si="22"/>
        <v>N/A</v>
      </c>
      <c r="M71" s="133" t="str">
        <f t="shared" si="23"/>
        <v>N/A</v>
      </c>
      <c r="N71" s="113" t="str">
        <f t="shared" si="17"/>
        <v/>
      </c>
      <c r="O71" s="80" t="str">
        <f t="shared" si="17"/>
        <v/>
      </c>
      <c r="P71" s="80" t="str">
        <f t="shared" si="17"/>
        <v/>
      </c>
      <c r="Q71" s="80" t="str">
        <f t="shared" si="17"/>
        <v/>
      </c>
      <c r="R71" s="80" t="str">
        <f t="shared" si="17"/>
        <v/>
      </c>
      <c r="S71" s="80" t="str">
        <f t="shared" si="17"/>
        <v/>
      </c>
      <c r="T71" s="114" t="str">
        <f t="shared" si="17"/>
        <v/>
      </c>
      <c r="U71" s="113" t="str">
        <f t="shared" si="17"/>
        <v/>
      </c>
      <c r="V71" s="80" t="str">
        <f t="shared" si="17"/>
        <v/>
      </c>
      <c r="W71" s="80" t="str">
        <f t="shared" si="17"/>
        <v/>
      </c>
      <c r="X71" s="80" t="str">
        <f t="shared" si="17"/>
        <v/>
      </c>
      <c r="Y71" s="80" t="str">
        <f t="shared" si="17"/>
        <v/>
      </c>
      <c r="Z71" s="80" t="str">
        <f t="shared" si="17"/>
        <v/>
      </c>
      <c r="AA71" s="114" t="str">
        <f t="shared" si="17"/>
        <v/>
      </c>
    </row>
    <row r="72" spans="1:29" x14ac:dyDescent="0.3">
      <c r="A72" s="129" t="s">
        <v>212</v>
      </c>
      <c r="B72" s="80">
        <v>4</v>
      </c>
      <c r="C72" s="80">
        <v>311</v>
      </c>
      <c r="D72" s="80">
        <v>0</v>
      </c>
      <c r="E72" s="80">
        <f t="shared" si="18"/>
        <v>0</v>
      </c>
      <c r="F72" s="80">
        <f t="shared" si="19"/>
        <v>4</v>
      </c>
      <c r="G72" s="15">
        <f t="shared" si="19"/>
        <v>311</v>
      </c>
      <c r="H72" s="130">
        <f t="shared" si="20"/>
        <v>23.25</v>
      </c>
      <c r="I72" s="131" t="s">
        <v>159</v>
      </c>
      <c r="J72" s="114" t="s">
        <v>137</v>
      </c>
      <c r="K72" s="132" t="str">
        <f t="shared" si="21"/>
        <v>N/A</v>
      </c>
      <c r="L72" s="133" t="str">
        <f t="shared" si="22"/>
        <v>N/A</v>
      </c>
      <c r="M72" s="133" t="str">
        <f t="shared" si="23"/>
        <v>N/A</v>
      </c>
      <c r="N72" s="113" t="str">
        <f t="shared" si="17"/>
        <v/>
      </c>
      <c r="O72" s="80" t="str">
        <f t="shared" si="17"/>
        <v/>
      </c>
      <c r="P72" s="80" t="str">
        <f t="shared" si="17"/>
        <v/>
      </c>
      <c r="Q72" s="80" t="str">
        <f t="shared" si="17"/>
        <v/>
      </c>
      <c r="R72" s="80" t="str">
        <f t="shared" si="17"/>
        <v/>
      </c>
      <c r="S72" s="80" t="str">
        <f t="shared" si="17"/>
        <v/>
      </c>
      <c r="T72" s="114" t="str">
        <f t="shared" si="17"/>
        <v/>
      </c>
      <c r="U72" s="113" t="str">
        <f t="shared" si="17"/>
        <v/>
      </c>
      <c r="V72" s="80" t="str">
        <f t="shared" si="17"/>
        <v/>
      </c>
      <c r="W72" s="80" t="str">
        <f t="shared" si="17"/>
        <v/>
      </c>
      <c r="X72" s="80" t="str">
        <f t="shared" si="17"/>
        <v/>
      </c>
      <c r="Y72" s="80" t="str">
        <f t="shared" si="17"/>
        <v/>
      </c>
      <c r="Z72" s="80" t="str">
        <f t="shared" si="17"/>
        <v/>
      </c>
      <c r="AA72" s="114" t="str">
        <f t="shared" si="17"/>
        <v/>
      </c>
    </row>
    <row r="73" spans="1:29" x14ac:dyDescent="0.3">
      <c r="A73" s="129" t="s">
        <v>213</v>
      </c>
      <c r="B73" s="80">
        <v>4</v>
      </c>
      <c r="C73" s="80">
        <v>311</v>
      </c>
      <c r="D73" s="80">
        <v>0</v>
      </c>
      <c r="E73" s="80">
        <f t="shared" si="18"/>
        <v>0</v>
      </c>
      <c r="F73" s="80">
        <f t="shared" si="19"/>
        <v>4</v>
      </c>
      <c r="G73" s="15">
        <f t="shared" si="19"/>
        <v>311</v>
      </c>
      <c r="H73" s="130">
        <f t="shared" si="20"/>
        <v>23.25</v>
      </c>
      <c r="I73" s="131" t="s">
        <v>159</v>
      </c>
      <c r="J73" s="114" t="s">
        <v>137</v>
      </c>
      <c r="K73" s="132" t="str">
        <f t="shared" si="21"/>
        <v>N/A</v>
      </c>
      <c r="L73" s="133" t="str">
        <f t="shared" si="22"/>
        <v>N/A</v>
      </c>
      <c r="M73" s="133" t="str">
        <f t="shared" si="23"/>
        <v>N/A</v>
      </c>
      <c r="N73" s="113" t="str">
        <f t="shared" si="17"/>
        <v/>
      </c>
      <c r="O73" s="80" t="str">
        <f t="shared" si="17"/>
        <v/>
      </c>
      <c r="P73" s="80" t="str">
        <f t="shared" si="17"/>
        <v/>
      </c>
      <c r="Q73" s="80" t="str">
        <f t="shared" si="17"/>
        <v/>
      </c>
      <c r="R73" s="80" t="str">
        <f t="shared" si="17"/>
        <v/>
      </c>
      <c r="S73" s="80" t="str">
        <f t="shared" si="17"/>
        <v/>
      </c>
      <c r="T73" s="114" t="str">
        <f t="shared" si="17"/>
        <v/>
      </c>
      <c r="U73" s="113" t="str">
        <f t="shared" si="17"/>
        <v/>
      </c>
      <c r="V73" s="80" t="str">
        <f t="shared" si="17"/>
        <v/>
      </c>
      <c r="W73" s="80" t="str">
        <f t="shared" si="17"/>
        <v/>
      </c>
      <c r="X73" s="80" t="str">
        <f t="shared" si="17"/>
        <v/>
      </c>
      <c r="Y73" s="80" t="str">
        <f t="shared" si="17"/>
        <v/>
      </c>
      <c r="Z73" s="80" t="str">
        <f t="shared" si="17"/>
        <v/>
      </c>
      <c r="AA73" s="114" t="str">
        <f t="shared" si="17"/>
        <v/>
      </c>
    </row>
    <row r="74" spans="1:29" x14ac:dyDescent="0.3">
      <c r="A74" s="129" t="s">
        <v>214</v>
      </c>
      <c r="B74" s="80">
        <v>2</v>
      </c>
      <c r="C74" s="80">
        <v>153</v>
      </c>
      <c r="D74" s="80">
        <v>2</v>
      </c>
      <c r="E74" s="80">
        <f t="shared" si="18"/>
        <v>153</v>
      </c>
      <c r="F74" s="80">
        <f t="shared" si="19"/>
        <v>4</v>
      </c>
      <c r="G74" s="15">
        <f t="shared" si="19"/>
        <v>306</v>
      </c>
      <c r="H74" s="130">
        <f t="shared" si="20"/>
        <v>24.5</v>
      </c>
      <c r="I74" s="131" t="s">
        <v>165</v>
      </c>
      <c r="J74" s="114" t="s">
        <v>141</v>
      </c>
      <c r="K74" s="132" t="str">
        <f t="shared" si="21"/>
        <v>N/A</v>
      </c>
      <c r="L74" s="133" t="str">
        <f t="shared" si="22"/>
        <v>N/A</v>
      </c>
      <c r="M74" s="133" t="str">
        <f t="shared" si="23"/>
        <v>N/A</v>
      </c>
      <c r="N74" s="113" t="str">
        <f t="shared" si="17"/>
        <v/>
      </c>
      <c r="O74" s="80" t="str">
        <f t="shared" si="17"/>
        <v/>
      </c>
      <c r="P74" s="80" t="str">
        <f t="shared" si="17"/>
        <v/>
      </c>
      <c r="Q74" s="80" t="str">
        <f t="shared" si="17"/>
        <v/>
      </c>
      <c r="R74" s="80" t="str">
        <f t="shared" si="17"/>
        <v/>
      </c>
      <c r="S74" s="80" t="str">
        <f t="shared" si="17"/>
        <v/>
      </c>
      <c r="T74" s="114" t="str">
        <f t="shared" si="17"/>
        <v/>
      </c>
      <c r="U74" s="113" t="str">
        <f t="shared" si="17"/>
        <v/>
      </c>
      <c r="V74" s="80" t="str">
        <f t="shared" si="17"/>
        <v/>
      </c>
      <c r="W74" s="80" t="str">
        <f t="shared" si="17"/>
        <v/>
      </c>
      <c r="X74" s="80" t="str">
        <f t="shared" si="17"/>
        <v/>
      </c>
      <c r="Y74" s="80" t="str">
        <f t="shared" si="17"/>
        <v/>
      </c>
      <c r="Z74" s="80" t="str">
        <f t="shared" si="17"/>
        <v/>
      </c>
      <c r="AA74" s="114" t="str">
        <f t="shared" si="17"/>
        <v/>
      </c>
    </row>
    <row r="75" spans="1:29" x14ac:dyDescent="0.3">
      <c r="A75" s="129" t="s">
        <v>215</v>
      </c>
      <c r="B75" s="80">
        <v>4</v>
      </c>
      <c r="C75" s="80">
        <v>302</v>
      </c>
      <c r="D75" s="80">
        <v>0</v>
      </c>
      <c r="E75" s="80">
        <f t="shared" si="18"/>
        <v>0</v>
      </c>
      <c r="F75" s="80">
        <f t="shared" si="19"/>
        <v>4</v>
      </c>
      <c r="G75" s="15">
        <f t="shared" si="19"/>
        <v>302</v>
      </c>
      <c r="H75" s="130">
        <f t="shared" si="20"/>
        <v>25.5</v>
      </c>
      <c r="I75" s="131" t="s">
        <v>161</v>
      </c>
      <c r="J75" s="114" t="s">
        <v>137</v>
      </c>
      <c r="K75" s="132" t="str">
        <f t="shared" si="21"/>
        <v>N/A</v>
      </c>
      <c r="L75" s="133" t="str">
        <f t="shared" si="22"/>
        <v>N/A</v>
      </c>
      <c r="M75" s="133" t="str">
        <f t="shared" si="23"/>
        <v>N/A</v>
      </c>
      <c r="N75" s="113" t="str">
        <f t="shared" si="17"/>
        <v/>
      </c>
      <c r="O75" s="80" t="str">
        <f t="shared" si="17"/>
        <v/>
      </c>
      <c r="P75" s="80" t="str">
        <f t="shared" si="17"/>
        <v/>
      </c>
      <c r="Q75" s="80" t="str">
        <f t="shared" si="17"/>
        <v/>
      </c>
      <c r="R75" s="80" t="str">
        <f t="shared" si="17"/>
        <v/>
      </c>
      <c r="S75" s="80" t="str">
        <f t="shared" si="17"/>
        <v/>
      </c>
      <c r="T75" s="114" t="str">
        <f t="shared" si="17"/>
        <v/>
      </c>
      <c r="U75" s="113" t="str">
        <f t="shared" si="17"/>
        <v/>
      </c>
      <c r="V75" s="80" t="str">
        <f t="shared" si="17"/>
        <v/>
      </c>
      <c r="W75" s="80" t="str">
        <f t="shared" si="17"/>
        <v/>
      </c>
      <c r="X75" s="80" t="str">
        <f t="shared" si="17"/>
        <v/>
      </c>
      <c r="Y75" s="80" t="str">
        <f t="shared" si="17"/>
        <v/>
      </c>
      <c r="Z75" s="80" t="str">
        <f t="shared" si="17"/>
        <v/>
      </c>
      <c r="AA75" s="114" t="str">
        <f t="shared" si="17"/>
        <v/>
      </c>
    </row>
    <row r="76" spans="1:29" x14ac:dyDescent="0.3">
      <c r="A76" s="129" t="s">
        <v>216</v>
      </c>
      <c r="B76" s="80">
        <v>3</v>
      </c>
      <c r="C76" s="80">
        <v>289</v>
      </c>
      <c r="D76" s="80">
        <v>0</v>
      </c>
      <c r="E76" s="80">
        <f t="shared" si="18"/>
        <v>0</v>
      </c>
      <c r="F76" s="80">
        <f t="shared" si="19"/>
        <v>3</v>
      </c>
      <c r="G76" s="15">
        <f t="shared" si="19"/>
        <v>289</v>
      </c>
      <c r="H76" s="130">
        <f t="shared" si="20"/>
        <v>4.6666666666666714</v>
      </c>
      <c r="I76" s="131" t="s">
        <v>165</v>
      </c>
      <c r="J76" s="114" t="s">
        <v>141</v>
      </c>
      <c r="K76" s="132" t="str">
        <f t="shared" si="21"/>
        <v>N/A</v>
      </c>
      <c r="L76" s="133" t="str">
        <f t="shared" si="22"/>
        <v>N/A</v>
      </c>
      <c r="M76" s="133" t="str">
        <f t="shared" si="23"/>
        <v>N/A</v>
      </c>
      <c r="N76" s="113" t="str">
        <f t="shared" si="17"/>
        <v/>
      </c>
      <c r="O76" s="80" t="str">
        <f t="shared" si="17"/>
        <v/>
      </c>
      <c r="P76" s="80" t="str">
        <f t="shared" si="17"/>
        <v/>
      </c>
      <c r="Q76" s="80" t="str">
        <f t="shared" si="17"/>
        <v/>
      </c>
      <c r="R76" s="80" t="str">
        <f t="shared" si="17"/>
        <v/>
      </c>
      <c r="S76" s="80" t="str">
        <f t="shared" si="17"/>
        <v/>
      </c>
      <c r="T76" s="114" t="str">
        <f t="shared" si="17"/>
        <v/>
      </c>
      <c r="U76" s="113" t="str">
        <f t="shared" si="17"/>
        <v/>
      </c>
      <c r="V76" s="80" t="str">
        <f t="shared" si="17"/>
        <v/>
      </c>
      <c r="W76" s="80" t="str">
        <f t="shared" si="17"/>
        <v/>
      </c>
      <c r="X76" s="80" t="str">
        <f t="shared" si="17"/>
        <v/>
      </c>
      <c r="Y76" s="80" t="str">
        <f t="shared" si="17"/>
        <v/>
      </c>
      <c r="Z76" s="80" t="str">
        <f t="shared" si="17"/>
        <v/>
      </c>
      <c r="AA76" s="114" t="str">
        <f t="shared" si="17"/>
        <v/>
      </c>
    </row>
    <row r="77" spans="1:29" x14ac:dyDescent="0.3">
      <c r="A77" s="129" t="s">
        <v>217</v>
      </c>
      <c r="B77" s="80">
        <v>4</v>
      </c>
      <c r="C77" s="80">
        <v>285</v>
      </c>
      <c r="D77" s="80">
        <v>0</v>
      </c>
      <c r="E77" s="80">
        <f t="shared" si="18"/>
        <v>0</v>
      </c>
      <c r="F77" s="80">
        <f t="shared" si="19"/>
        <v>4</v>
      </c>
      <c r="G77" s="15">
        <f t="shared" si="19"/>
        <v>285</v>
      </c>
      <c r="H77" s="130">
        <f t="shared" si="20"/>
        <v>29.75</v>
      </c>
      <c r="I77" s="131" t="s">
        <v>165</v>
      </c>
      <c r="J77" s="114" t="s">
        <v>137</v>
      </c>
      <c r="K77" s="132" t="str">
        <f t="shared" si="21"/>
        <v>N/A</v>
      </c>
      <c r="L77" s="133" t="str">
        <f t="shared" si="22"/>
        <v>N/A</v>
      </c>
      <c r="M77" s="133" t="str">
        <f t="shared" si="23"/>
        <v>N/A</v>
      </c>
      <c r="N77" s="113" t="str">
        <f t="shared" si="17"/>
        <v/>
      </c>
      <c r="O77" s="80" t="str">
        <f t="shared" si="17"/>
        <v/>
      </c>
      <c r="P77" s="80" t="str">
        <f t="shared" si="17"/>
        <v/>
      </c>
      <c r="Q77" s="80" t="str">
        <f t="shared" si="17"/>
        <v/>
      </c>
      <c r="R77" s="80" t="str">
        <f t="shared" si="17"/>
        <v/>
      </c>
      <c r="S77" s="80" t="str">
        <f t="shared" si="17"/>
        <v/>
      </c>
      <c r="T77" s="114" t="str">
        <f t="shared" si="17"/>
        <v/>
      </c>
      <c r="U77" s="113" t="str">
        <f t="shared" si="17"/>
        <v/>
      </c>
      <c r="V77" s="80" t="str">
        <f t="shared" si="17"/>
        <v/>
      </c>
      <c r="W77" s="80" t="str">
        <f t="shared" si="17"/>
        <v/>
      </c>
      <c r="X77" s="80" t="str">
        <f t="shared" si="17"/>
        <v/>
      </c>
      <c r="Y77" s="80" t="str">
        <f t="shared" si="17"/>
        <v/>
      </c>
      <c r="Z77" s="80" t="str">
        <f t="shared" si="17"/>
        <v/>
      </c>
      <c r="AA77" s="114" t="str">
        <f t="shared" si="17"/>
        <v/>
      </c>
    </row>
    <row r="78" spans="1:29" x14ac:dyDescent="0.3">
      <c r="A78" s="129" t="s">
        <v>218</v>
      </c>
      <c r="B78" s="80">
        <v>1</v>
      </c>
      <c r="C78" s="80">
        <v>93</v>
      </c>
      <c r="D78" s="80">
        <v>2</v>
      </c>
      <c r="E78" s="80">
        <f t="shared" si="18"/>
        <v>186</v>
      </c>
      <c r="F78" s="80">
        <f t="shared" si="19"/>
        <v>3</v>
      </c>
      <c r="G78" s="15">
        <f t="shared" si="19"/>
        <v>279</v>
      </c>
      <c r="H78" s="130">
        <f t="shared" si="20"/>
        <v>8</v>
      </c>
      <c r="I78" s="131" t="s">
        <v>162</v>
      </c>
      <c r="J78" s="114" t="s">
        <v>141</v>
      </c>
      <c r="K78" s="132" t="str">
        <f t="shared" si="21"/>
        <v>N/A</v>
      </c>
      <c r="L78" s="133" t="str">
        <f t="shared" si="22"/>
        <v>N/A</v>
      </c>
      <c r="M78" s="133" t="str">
        <f t="shared" si="23"/>
        <v>N/A</v>
      </c>
      <c r="N78" s="113" t="str">
        <f t="shared" si="17"/>
        <v/>
      </c>
      <c r="O78" s="80" t="str">
        <f t="shared" si="17"/>
        <v/>
      </c>
      <c r="P78" s="80" t="str">
        <f t="shared" si="17"/>
        <v/>
      </c>
      <c r="Q78" s="80" t="str">
        <f t="shared" si="17"/>
        <v/>
      </c>
      <c r="R78" s="80" t="str">
        <f t="shared" si="17"/>
        <v/>
      </c>
      <c r="S78" s="80" t="str">
        <f t="shared" si="17"/>
        <v/>
      </c>
      <c r="T78" s="114" t="str">
        <f t="shared" si="17"/>
        <v/>
      </c>
      <c r="U78" s="113" t="str">
        <f t="shared" si="17"/>
        <v/>
      </c>
      <c r="V78" s="80" t="str">
        <f t="shared" si="17"/>
        <v/>
      </c>
      <c r="W78" s="80" t="str">
        <f t="shared" si="17"/>
        <v/>
      </c>
      <c r="X78" s="80" t="str">
        <f t="shared" si="17"/>
        <v/>
      </c>
      <c r="Y78" s="80" t="str">
        <f t="shared" si="17"/>
        <v/>
      </c>
      <c r="Z78" s="80" t="str">
        <f t="shared" si="17"/>
        <v/>
      </c>
      <c r="AA78" s="114" t="str">
        <f t="shared" si="17"/>
        <v/>
      </c>
    </row>
    <row r="79" spans="1:29" x14ac:dyDescent="0.3">
      <c r="A79" s="129" t="s">
        <v>219</v>
      </c>
      <c r="B79" s="80">
        <v>3</v>
      </c>
      <c r="C79" s="80">
        <v>208</v>
      </c>
      <c r="D79" s="80">
        <v>1</v>
      </c>
      <c r="E79" s="80">
        <f t="shared" si="18"/>
        <v>69.33</v>
      </c>
      <c r="F79" s="80">
        <f t="shared" si="19"/>
        <v>4</v>
      </c>
      <c r="G79" s="15">
        <f t="shared" si="19"/>
        <v>277.33</v>
      </c>
      <c r="H79" s="130">
        <f t="shared" si="20"/>
        <v>31.667500000000004</v>
      </c>
      <c r="I79" s="131" t="s">
        <v>164</v>
      </c>
      <c r="J79" s="114" t="s">
        <v>137</v>
      </c>
      <c r="K79" s="132" t="str">
        <f t="shared" si="21"/>
        <v>N/A</v>
      </c>
      <c r="L79" s="133" t="str">
        <f t="shared" si="22"/>
        <v>N/A</v>
      </c>
      <c r="M79" s="133" t="str">
        <f t="shared" si="23"/>
        <v>N/A</v>
      </c>
      <c r="N79" s="113" t="str">
        <f t="shared" si="17"/>
        <v/>
      </c>
      <c r="O79" s="80" t="str">
        <f t="shared" si="17"/>
        <v/>
      </c>
      <c r="P79" s="80" t="str">
        <f t="shared" si="17"/>
        <v/>
      </c>
      <c r="Q79" s="80" t="str">
        <f t="shared" si="17"/>
        <v/>
      </c>
      <c r="R79" s="80" t="str">
        <f t="shared" si="17"/>
        <v/>
      </c>
      <c r="S79" s="80" t="str">
        <f t="shared" si="17"/>
        <v/>
      </c>
      <c r="T79" s="114" t="str">
        <f t="shared" si="17"/>
        <v/>
      </c>
      <c r="U79" s="113" t="str">
        <f t="shared" si="17"/>
        <v/>
      </c>
      <c r="V79" s="80" t="str">
        <f t="shared" si="17"/>
        <v/>
      </c>
      <c r="W79" s="80" t="str">
        <f t="shared" si="17"/>
        <v/>
      </c>
      <c r="X79" s="80" t="str">
        <f t="shared" si="17"/>
        <v/>
      </c>
      <c r="Y79" s="80" t="str">
        <f t="shared" si="17"/>
        <v/>
      </c>
      <c r="Z79" s="80" t="str">
        <f t="shared" si="17"/>
        <v/>
      </c>
      <c r="AA79" s="114" t="str">
        <f t="shared" si="17"/>
        <v/>
      </c>
      <c r="AC79" s="22"/>
    </row>
    <row r="80" spans="1:29" x14ac:dyDescent="0.3">
      <c r="A80" s="129" t="s">
        <v>251</v>
      </c>
      <c r="B80" s="80">
        <v>4</v>
      </c>
      <c r="C80" s="80">
        <v>277</v>
      </c>
      <c r="D80" s="80">
        <v>0</v>
      </c>
      <c r="E80" s="80">
        <v>0</v>
      </c>
      <c r="F80" s="80">
        <v>4</v>
      </c>
      <c r="G80" s="15">
        <v>277</v>
      </c>
      <c r="H80" s="130">
        <v>31.75</v>
      </c>
      <c r="I80" s="131" t="s">
        <v>165</v>
      </c>
      <c r="J80" s="114" t="s">
        <v>137</v>
      </c>
      <c r="K80" s="132" t="s">
        <v>42</v>
      </c>
      <c r="L80" s="133" t="s">
        <v>42</v>
      </c>
      <c r="M80" s="133" t="s">
        <v>42</v>
      </c>
      <c r="N80" s="113" t="s">
        <v>267</v>
      </c>
      <c r="O80" s="80" t="s">
        <v>267</v>
      </c>
      <c r="P80" s="80" t="s">
        <v>267</v>
      </c>
      <c r="Q80" s="80" t="s">
        <v>267</v>
      </c>
      <c r="R80" s="80" t="s">
        <v>267</v>
      </c>
      <c r="S80" s="80" t="s">
        <v>267</v>
      </c>
      <c r="T80" s="114" t="s">
        <v>267</v>
      </c>
      <c r="U80" s="113" t="s">
        <v>267</v>
      </c>
      <c r="V80" s="80" t="s">
        <v>267</v>
      </c>
      <c r="W80" s="80" t="s">
        <v>267</v>
      </c>
      <c r="X80" s="80" t="s">
        <v>267</v>
      </c>
      <c r="Y80" s="80" t="s">
        <v>267</v>
      </c>
      <c r="Z80" s="80" t="s">
        <v>267</v>
      </c>
      <c r="AA80" s="114" t="s">
        <v>267</v>
      </c>
    </row>
    <row r="81" spans="1:29" x14ac:dyDescent="0.3">
      <c r="A81" s="129" t="s">
        <v>220</v>
      </c>
      <c r="B81" s="80">
        <v>3</v>
      </c>
      <c r="C81" s="80">
        <v>271</v>
      </c>
      <c r="D81" s="80">
        <v>0</v>
      </c>
      <c r="E81" s="80">
        <f t="shared" si="18"/>
        <v>0</v>
      </c>
      <c r="F81" s="80">
        <f t="shared" si="19"/>
        <v>3</v>
      </c>
      <c r="G81" s="15">
        <f t="shared" si="19"/>
        <v>271</v>
      </c>
      <c r="H81" s="130">
        <f t="shared" si="20"/>
        <v>10.666666666666671</v>
      </c>
      <c r="I81" s="131" t="s">
        <v>162</v>
      </c>
      <c r="J81" s="114" t="s">
        <v>141</v>
      </c>
      <c r="K81" s="132" t="str">
        <f t="shared" ref="K81:K103" si="24">IF(F81&lt;12,"N/A",COUNTIFS($F$4:$F$108,"&gt;="&amp;12,$G$4:$G$108,"&gt;"&amp;$G81)+1)</f>
        <v>N/A</v>
      </c>
      <c r="L81" s="133" t="str">
        <f t="shared" ref="L81:L103" si="25">IF(OR(F81&lt;12,J81&lt;&gt;L$2),"N/A",COUNTIFS($J$4:$J$108,L$2,$F$4:$F$108,"&gt;="&amp;12,$G$4:$G$108,"&gt;"&amp;$G81)+1)</f>
        <v>N/A</v>
      </c>
      <c r="M81" s="133" t="str">
        <f t="shared" ref="M81:M103" si="26">IF(OR($F81&lt;12,$J81&lt;&gt;M$2),"N/A",COUNTIFS($J$4:$J$108,M$2,$F$4:$F$108,"&gt;="&amp;12,$G$4:$G$108,"&gt;"&amp;$G81)+1)</f>
        <v>N/A</v>
      </c>
      <c r="N81" s="113" t="str">
        <f t="shared" ref="N81:AA90" si="27">IF(OR($F81&lt;12,$J81&lt;&gt;N$2,$I81&lt;&gt;N$3),"",COUNTIFS($J$4:$J$108,N$2,$I$4:$I$108,N$3,$F$4:$F$108,"&gt;="&amp;12,$G$4:$G$108,"&gt;"&amp;$G81)+1)</f>
        <v/>
      </c>
      <c r="O81" s="80" t="str">
        <f t="shared" si="27"/>
        <v/>
      </c>
      <c r="P81" s="80" t="str">
        <f t="shared" si="27"/>
        <v/>
      </c>
      <c r="Q81" s="80" t="str">
        <f t="shared" si="27"/>
        <v/>
      </c>
      <c r="R81" s="80" t="str">
        <f t="shared" si="27"/>
        <v/>
      </c>
      <c r="S81" s="80" t="str">
        <f t="shared" si="27"/>
        <v/>
      </c>
      <c r="T81" s="114" t="str">
        <f t="shared" si="27"/>
        <v/>
      </c>
      <c r="U81" s="113" t="str">
        <f t="shared" si="27"/>
        <v/>
      </c>
      <c r="V81" s="80" t="str">
        <f t="shared" si="27"/>
        <v/>
      </c>
      <c r="W81" s="80" t="str">
        <f t="shared" si="27"/>
        <v/>
      </c>
      <c r="X81" s="80" t="str">
        <f t="shared" si="27"/>
        <v/>
      </c>
      <c r="Y81" s="80" t="str">
        <f t="shared" si="27"/>
        <v/>
      </c>
      <c r="Z81" s="80" t="str">
        <f t="shared" si="27"/>
        <v/>
      </c>
      <c r="AA81" s="114" t="str">
        <f t="shared" si="27"/>
        <v/>
      </c>
    </row>
    <row r="82" spans="1:29" x14ac:dyDescent="0.3">
      <c r="A82" s="129" t="s">
        <v>221</v>
      </c>
      <c r="B82" s="80">
        <v>3</v>
      </c>
      <c r="C82" s="80">
        <v>264</v>
      </c>
      <c r="D82" s="80">
        <v>0</v>
      </c>
      <c r="E82" s="80">
        <f t="shared" si="18"/>
        <v>0</v>
      </c>
      <c r="F82" s="80">
        <f t="shared" si="19"/>
        <v>3</v>
      </c>
      <c r="G82" s="15">
        <f t="shared" si="19"/>
        <v>264</v>
      </c>
      <c r="H82" s="130">
        <f t="shared" si="20"/>
        <v>13</v>
      </c>
      <c r="I82" s="131" t="s">
        <v>161</v>
      </c>
      <c r="J82" s="114" t="s">
        <v>141</v>
      </c>
      <c r="K82" s="132" t="str">
        <f t="shared" si="24"/>
        <v>N/A</v>
      </c>
      <c r="L82" s="133" t="str">
        <f t="shared" si="25"/>
        <v>N/A</v>
      </c>
      <c r="M82" s="133" t="str">
        <f t="shared" si="26"/>
        <v>N/A</v>
      </c>
      <c r="N82" s="113" t="str">
        <f t="shared" si="27"/>
        <v/>
      </c>
      <c r="O82" s="80" t="str">
        <f t="shared" si="27"/>
        <v/>
      </c>
      <c r="P82" s="80" t="str">
        <f t="shared" si="27"/>
        <v/>
      </c>
      <c r="Q82" s="80" t="str">
        <f t="shared" si="27"/>
        <v/>
      </c>
      <c r="R82" s="80" t="str">
        <f t="shared" si="27"/>
        <v/>
      </c>
      <c r="S82" s="80" t="str">
        <f t="shared" si="27"/>
        <v/>
      </c>
      <c r="T82" s="114" t="str">
        <f t="shared" si="27"/>
        <v/>
      </c>
      <c r="U82" s="113" t="str">
        <f t="shared" si="27"/>
        <v/>
      </c>
      <c r="V82" s="80" t="str">
        <f t="shared" si="27"/>
        <v/>
      </c>
      <c r="W82" s="80" t="str">
        <f t="shared" si="27"/>
        <v/>
      </c>
      <c r="X82" s="80" t="str">
        <f t="shared" si="27"/>
        <v/>
      </c>
      <c r="Y82" s="80" t="str">
        <f t="shared" si="27"/>
        <v/>
      </c>
      <c r="Z82" s="80" t="str">
        <f t="shared" si="27"/>
        <v/>
      </c>
      <c r="AA82" s="114" t="str">
        <f t="shared" si="27"/>
        <v/>
      </c>
    </row>
    <row r="83" spans="1:29" x14ac:dyDescent="0.3">
      <c r="A83" s="129" t="s">
        <v>222</v>
      </c>
      <c r="B83" s="80">
        <v>1</v>
      </c>
      <c r="C83" s="80">
        <v>81</v>
      </c>
      <c r="D83" s="80">
        <v>2</v>
      </c>
      <c r="E83" s="80">
        <f t="shared" si="18"/>
        <v>162</v>
      </c>
      <c r="F83" s="80">
        <f t="shared" si="19"/>
        <v>3</v>
      </c>
      <c r="G83" s="15">
        <f t="shared" si="19"/>
        <v>243</v>
      </c>
      <c r="H83" s="130">
        <f t="shared" si="20"/>
        <v>20</v>
      </c>
      <c r="I83" s="131" t="s">
        <v>161</v>
      </c>
      <c r="J83" s="114" t="s">
        <v>137</v>
      </c>
      <c r="K83" s="132" t="str">
        <f t="shared" si="24"/>
        <v>N/A</v>
      </c>
      <c r="L83" s="133" t="str">
        <f t="shared" si="25"/>
        <v>N/A</v>
      </c>
      <c r="M83" s="133" t="str">
        <f t="shared" si="26"/>
        <v>N/A</v>
      </c>
      <c r="N83" s="113" t="str">
        <f t="shared" si="27"/>
        <v/>
      </c>
      <c r="O83" s="80" t="str">
        <f t="shared" si="27"/>
        <v/>
      </c>
      <c r="P83" s="80" t="str">
        <f t="shared" si="27"/>
        <v/>
      </c>
      <c r="Q83" s="80" t="str">
        <f t="shared" si="27"/>
        <v/>
      </c>
      <c r="R83" s="80" t="str">
        <f t="shared" si="27"/>
        <v/>
      </c>
      <c r="S83" s="80" t="str">
        <f t="shared" si="27"/>
        <v/>
      </c>
      <c r="T83" s="114" t="str">
        <f t="shared" si="27"/>
        <v/>
      </c>
      <c r="U83" s="113" t="str">
        <f t="shared" si="27"/>
        <v/>
      </c>
      <c r="V83" s="80" t="str">
        <f t="shared" si="27"/>
        <v/>
      </c>
      <c r="W83" s="80" t="str">
        <f t="shared" si="27"/>
        <v/>
      </c>
      <c r="X83" s="80" t="str">
        <f t="shared" si="27"/>
        <v/>
      </c>
      <c r="Y83" s="80" t="str">
        <f t="shared" si="27"/>
        <v/>
      </c>
      <c r="Z83" s="80" t="str">
        <f t="shared" si="27"/>
        <v/>
      </c>
      <c r="AA83" s="114" t="str">
        <f t="shared" si="27"/>
        <v/>
      </c>
    </row>
    <row r="84" spans="1:29" x14ac:dyDescent="0.3">
      <c r="A84" s="129" t="s">
        <v>22</v>
      </c>
      <c r="B84" s="80">
        <v>1</v>
      </c>
      <c r="C84" s="80">
        <v>74</v>
      </c>
      <c r="D84" s="80">
        <v>2</v>
      </c>
      <c r="E84" s="80">
        <f t="shared" si="18"/>
        <v>148</v>
      </c>
      <c r="F84" s="80">
        <f t="shared" si="19"/>
        <v>3</v>
      </c>
      <c r="G84" s="15">
        <f t="shared" si="19"/>
        <v>222</v>
      </c>
      <c r="H84" s="130">
        <f t="shared" si="20"/>
        <v>27</v>
      </c>
      <c r="I84" s="131" t="s">
        <v>165</v>
      </c>
      <c r="J84" s="114" t="s">
        <v>141</v>
      </c>
      <c r="K84" s="132" t="str">
        <f t="shared" si="24"/>
        <v>N/A</v>
      </c>
      <c r="L84" s="133" t="str">
        <f t="shared" si="25"/>
        <v>N/A</v>
      </c>
      <c r="M84" s="133" t="str">
        <f t="shared" si="26"/>
        <v>N/A</v>
      </c>
      <c r="N84" s="113" t="str">
        <f t="shared" si="27"/>
        <v/>
      </c>
      <c r="O84" s="80" t="str">
        <f t="shared" si="27"/>
        <v/>
      </c>
      <c r="P84" s="80" t="str">
        <f t="shared" si="27"/>
        <v/>
      </c>
      <c r="Q84" s="80" t="str">
        <f t="shared" si="27"/>
        <v/>
      </c>
      <c r="R84" s="80" t="str">
        <f t="shared" si="27"/>
        <v/>
      </c>
      <c r="S84" s="80" t="str">
        <f t="shared" si="27"/>
        <v/>
      </c>
      <c r="T84" s="114" t="str">
        <f t="shared" si="27"/>
        <v/>
      </c>
      <c r="U84" s="113" t="str">
        <f t="shared" si="27"/>
        <v/>
      </c>
      <c r="V84" s="80" t="str">
        <f t="shared" si="27"/>
        <v/>
      </c>
      <c r="W84" s="80" t="str">
        <f t="shared" si="27"/>
        <v/>
      </c>
      <c r="X84" s="80" t="str">
        <f t="shared" si="27"/>
        <v/>
      </c>
      <c r="Y84" s="80" t="str">
        <f t="shared" si="27"/>
        <v/>
      </c>
      <c r="Z84" s="80" t="str">
        <f t="shared" si="27"/>
        <v/>
      </c>
      <c r="AA84" s="114" t="str">
        <f t="shared" si="27"/>
        <v/>
      </c>
    </row>
    <row r="85" spans="1:29" x14ac:dyDescent="0.3">
      <c r="A85" s="129" t="s">
        <v>223</v>
      </c>
      <c r="B85" s="80">
        <v>2</v>
      </c>
      <c r="C85" s="80">
        <v>181</v>
      </c>
      <c r="D85" s="80">
        <v>0</v>
      </c>
      <c r="E85" s="80">
        <f t="shared" si="18"/>
        <v>0</v>
      </c>
      <c r="F85" s="80">
        <f t="shared" si="19"/>
        <v>2</v>
      </c>
      <c r="G85" s="15">
        <f t="shared" si="19"/>
        <v>181</v>
      </c>
      <c r="H85" s="130">
        <f t="shared" si="20"/>
        <v>10.5</v>
      </c>
      <c r="I85" s="131" t="s">
        <v>164</v>
      </c>
      <c r="J85" s="114" t="s">
        <v>141</v>
      </c>
      <c r="K85" s="132" t="str">
        <f t="shared" si="24"/>
        <v>N/A</v>
      </c>
      <c r="L85" s="133" t="str">
        <f t="shared" si="25"/>
        <v>N/A</v>
      </c>
      <c r="M85" s="133" t="str">
        <f t="shared" si="26"/>
        <v>N/A</v>
      </c>
      <c r="N85" s="113" t="str">
        <f t="shared" si="27"/>
        <v/>
      </c>
      <c r="O85" s="80" t="str">
        <f t="shared" si="27"/>
        <v/>
      </c>
      <c r="P85" s="80" t="str">
        <f t="shared" si="27"/>
        <v/>
      </c>
      <c r="Q85" s="80" t="str">
        <f t="shared" si="27"/>
        <v/>
      </c>
      <c r="R85" s="80" t="str">
        <f t="shared" si="27"/>
        <v/>
      </c>
      <c r="S85" s="80" t="str">
        <f t="shared" si="27"/>
        <v/>
      </c>
      <c r="T85" s="114" t="str">
        <f t="shared" si="27"/>
        <v/>
      </c>
      <c r="U85" s="113" t="str">
        <f t="shared" si="27"/>
        <v/>
      </c>
      <c r="V85" s="80" t="str">
        <f t="shared" si="27"/>
        <v/>
      </c>
      <c r="W85" s="80" t="str">
        <f t="shared" si="27"/>
        <v/>
      </c>
      <c r="X85" s="80" t="str">
        <f t="shared" si="27"/>
        <v/>
      </c>
      <c r="Y85" s="80" t="str">
        <f t="shared" si="27"/>
        <v/>
      </c>
      <c r="Z85" s="80" t="str">
        <f t="shared" si="27"/>
        <v/>
      </c>
      <c r="AA85" s="114" t="str">
        <f t="shared" si="27"/>
        <v/>
      </c>
      <c r="AC85" s="22"/>
    </row>
    <row r="86" spans="1:29" x14ac:dyDescent="0.3">
      <c r="A86" s="129" t="s">
        <v>224</v>
      </c>
      <c r="B86" s="80">
        <v>2</v>
      </c>
      <c r="C86" s="80">
        <v>164</v>
      </c>
      <c r="D86" s="80">
        <v>0</v>
      </c>
      <c r="E86" s="80">
        <f t="shared" si="18"/>
        <v>0</v>
      </c>
      <c r="F86" s="80">
        <f t="shared" si="19"/>
        <v>2</v>
      </c>
      <c r="G86" s="15">
        <f t="shared" si="19"/>
        <v>164</v>
      </c>
      <c r="H86" s="130">
        <f t="shared" si="20"/>
        <v>19</v>
      </c>
      <c r="I86" s="131" t="s">
        <v>159</v>
      </c>
      <c r="J86" s="114" t="s">
        <v>137</v>
      </c>
      <c r="K86" s="132" t="str">
        <f t="shared" si="24"/>
        <v>N/A</v>
      </c>
      <c r="L86" s="133" t="str">
        <f t="shared" si="25"/>
        <v>N/A</v>
      </c>
      <c r="M86" s="133" t="str">
        <f t="shared" si="26"/>
        <v>N/A</v>
      </c>
      <c r="N86" s="113" t="str">
        <f t="shared" si="27"/>
        <v/>
      </c>
      <c r="O86" s="80" t="str">
        <f t="shared" si="27"/>
        <v/>
      </c>
      <c r="P86" s="80" t="str">
        <f t="shared" si="27"/>
        <v/>
      </c>
      <c r="Q86" s="80" t="str">
        <f t="shared" si="27"/>
        <v/>
      </c>
      <c r="R86" s="80" t="str">
        <f t="shared" si="27"/>
        <v/>
      </c>
      <c r="S86" s="80" t="str">
        <f t="shared" si="27"/>
        <v/>
      </c>
      <c r="T86" s="114" t="str">
        <f t="shared" si="27"/>
        <v/>
      </c>
      <c r="U86" s="113" t="str">
        <f t="shared" si="27"/>
        <v/>
      </c>
      <c r="V86" s="80" t="str">
        <f t="shared" si="27"/>
        <v/>
      </c>
      <c r="W86" s="80" t="str">
        <f t="shared" si="27"/>
        <v/>
      </c>
      <c r="X86" s="80" t="str">
        <f t="shared" si="27"/>
        <v/>
      </c>
      <c r="Y86" s="80" t="str">
        <f t="shared" si="27"/>
        <v/>
      </c>
      <c r="Z86" s="80" t="str">
        <f t="shared" si="27"/>
        <v/>
      </c>
      <c r="AA86" s="114" t="str">
        <f t="shared" si="27"/>
        <v/>
      </c>
    </row>
    <row r="87" spans="1:29" x14ac:dyDescent="0.3">
      <c r="A87" s="129" t="s">
        <v>225</v>
      </c>
      <c r="B87" s="80">
        <v>2</v>
      </c>
      <c r="C87" s="80">
        <v>159</v>
      </c>
      <c r="D87" s="80">
        <v>0</v>
      </c>
      <c r="E87" s="80">
        <f t="shared" si="18"/>
        <v>0</v>
      </c>
      <c r="F87" s="80">
        <f t="shared" si="19"/>
        <v>2</v>
      </c>
      <c r="G87" s="15">
        <f t="shared" si="19"/>
        <v>159</v>
      </c>
      <c r="H87" s="130">
        <f t="shared" si="20"/>
        <v>21.5</v>
      </c>
      <c r="I87" s="131" t="s">
        <v>164</v>
      </c>
      <c r="J87" s="114" t="s">
        <v>141</v>
      </c>
      <c r="K87" s="132" t="str">
        <f t="shared" si="24"/>
        <v>N/A</v>
      </c>
      <c r="L87" s="133" t="str">
        <f t="shared" si="25"/>
        <v>N/A</v>
      </c>
      <c r="M87" s="133" t="str">
        <f t="shared" si="26"/>
        <v>N/A</v>
      </c>
      <c r="N87" s="113" t="str">
        <f t="shared" si="27"/>
        <v/>
      </c>
      <c r="O87" s="80" t="str">
        <f t="shared" si="27"/>
        <v/>
      </c>
      <c r="P87" s="80" t="str">
        <f t="shared" si="27"/>
        <v/>
      </c>
      <c r="Q87" s="80" t="str">
        <f t="shared" si="27"/>
        <v/>
      </c>
      <c r="R87" s="80" t="str">
        <f t="shared" si="27"/>
        <v/>
      </c>
      <c r="S87" s="80" t="str">
        <f t="shared" si="27"/>
        <v/>
      </c>
      <c r="T87" s="114" t="str">
        <f t="shared" si="27"/>
        <v/>
      </c>
      <c r="U87" s="113" t="str">
        <f t="shared" si="27"/>
        <v/>
      </c>
      <c r="V87" s="80" t="str">
        <f t="shared" si="27"/>
        <v/>
      </c>
      <c r="W87" s="80" t="str">
        <f t="shared" si="27"/>
        <v/>
      </c>
      <c r="X87" s="80" t="str">
        <f t="shared" si="27"/>
        <v/>
      </c>
      <c r="Y87" s="80" t="str">
        <f t="shared" si="27"/>
        <v/>
      </c>
      <c r="Z87" s="80" t="str">
        <f t="shared" si="27"/>
        <v/>
      </c>
      <c r="AA87" s="114" t="str">
        <f t="shared" si="27"/>
        <v/>
      </c>
      <c r="AC87" s="22"/>
    </row>
    <row r="88" spans="1:29" x14ac:dyDescent="0.3">
      <c r="A88" s="129" t="s">
        <v>226</v>
      </c>
      <c r="B88" s="80">
        <v>2</v>
      </c>
      <c r="C88" s="80">
        <v>154</v>
      </c>
      <c r="D88" s="80">
        <v>0</v>
      </c>
      <c r="E88" s="80">
        <f t="shared" si="18"/>
        <v>0</v>
      </c>
      <c r="F88" s="80">
        <f t="shared" si="19"/>
        <v>2</v>
      </c>
      <c r="G88" s="15">
        <f t="shared" si="19"/>
        <v>154</v>
      </c>
      <c r="H88" s="130">
        <f t="shared" si="20"/>
        <v>24</v>
      </c>
      <c r="I88" s="131" t="s">
        <v>165</v>
      </c>
      <c r="J88" s="114" t="s">
        <v>141</v>
      </c>
      <c r="K88" s="132" t="str">
        <f t="shared" si="24"/>
        <v>N/A</v>
      </c>
      <c r="L88" s="133" t="str">
        <f t="shared" si="25"/>
        <v>N/A</v>
      </c>
      <c r="M88" s="133" t="str">
        <f t="shared" si="26"/>
        <v>N/A</v>
      </c>
      <c r="N88" s="113" t="str">
        <f t="shared" si="27"/>
        <v/>
      </c>
      <c r="O88" s="80" t="str">
        <f t="shared" si="27"/>
        <v/>
      </c>
      <c r="P88" s="80" t="str">
        <f t="shared" si="27"/>
        <v/>
      </c>
      <c r="Q88" s="80" t="str">
        <f t="shared" si="27"/>
        <v/>
      </c>
      <c r="R88" s="80" t="str">
        <f t="shared" si="27"/>
        <v/>
      </c>
      <c r="S88" s="80" t="str">
        <f t="shared" si="27"/>
        <v/>
      </c>
      <c r="T88" s="114" t="str">
        <f t="shared" si="27"/>
        <v/>
      </c>
      <c r="U88" s="113" t="str">
        <f t="shared" si="27"/>
        <v/>
      </c>
      <c r="V88" s="80" t="str">
        <f t="shared" si="27"/>
        <v/>
      </c>
      <c r="W88" s="80" t="str">
        <f t="shared" si="27"/>
        <v/>
      </c>
      <c r="X88" s="80" t="str">
        <f t="shared" si="27"/>
        <v/>
      </c>
      <c r="Y88" s="80" t="str">
        <f t="shared" si="27"/>
        <v/>
      </c>
      <c r="Z88" s="80" t="str">
        <f t="shared" si="27"/>
        <v/>
      </c>
      <c r="AA88" s="114" t="str">
        <f t="shared" si="27"/>
        <v/>
      </c>
    </row>
    <row r="89" spans="1:29" x14ac:dyDescent="0.3">
      <c r="A89" s="129" t="s">
        <v>227</v>
      </c>
      <c r="B89" s="80">
        <v>1</v>
      </c>
      <c r="C89" s="80">
        <v>99</v>
      </c>
      <c r="D89" s="80">
        <v>0</v>
      </c>
      <c r="E89" s="80">
        <f t="shared" si="18"/>
        <v>0</v>
      </c>
      <c r="F89" s="80">
        <f t="shared" si="19"/>
        <v>1</v>
      </c>
      <c r="G89" s="15">
        <f t="shared" si="19"/>
        <v>99</v>
      </c>
      <c r="H89" s="130">
        <f t="shared" si="20"/>
        <v>2</v>
      </c>
      <c r="I89" s="131" t="s">
        <v>159</v>
      </c>
      <c r="J89" s="114" t="s">
        <v>141</v>
      </c>
      <c r="K89" s="132" t="str">
        <f t="shared" si="24"/>
        <v>N/A</v>
      </c>
      <c r="L89" s="133" t="str">
        <f t="shared" si="25"/>
        <v>N/A</v>
      </c>
      <c r="M89" s="133" t="str">
        <f t="shared" si="26"/>
        <v>N/A</v>
      </c>
      <c r="N89" s="113" t="str">
        <f t="shared" si="27"/>
        <v/>
      </c>
      <c r="O89" s="80" t="str">
        <f t="shared" si="27"/>
        <v/>
      </c>
      <c r="P89" s="80" t="str">
        <f t="shared" si="27"/>
        <v/>
      </c>
      <c r="Q89" s="80" t="str">
        <f t="shared" si="27"/>
        <v/>
      </c>
      <c r="R89" s="80" t="str">
        <f t="shared" si="27"/>
        <v/>
      </c>
      <c r="S89" s="80" t="str">
        <f t="shared" si="27"/>
        <v/>
      </c>
      <c r="T89" s="114" t="str">
        <f t="shared" si="27"/>
        <v/>
      </c>
      <c r="U89" s="113" t="str">
        <f t="shared" si="27"/>
        <v/>
      </c>
      <c r="V89" s="80" t="str">
        <f t="shared" si="27"/>
        <v/>
      </c>
      <c r="W89" s="80" t="str">
        <f t="shared" si="27"/>
        <v/>
      </c>
      <c r="X89" s="80" t="str">
        <f t="shared" si="27"/>
        <v/>
      </c>
      <c r="Y89" s="80" t="str">
        <f t="shared" si="27"/>
        <v/>
      </c>
      <c r="Z89" s="80" t="str">
        <f t="shared" si="27"/>
        <v/>
      </c>
      <c r="AA89" s="114" t="str">
        <f t="shared" si="27"/>
        <v/>
      </c>
    </row>
    <row r="90" spans="1:29" x14ac:dyDescent="0.3">
      <c r="A90" s="129" t="s">
        <v>228</v>
      </c>
      <c r="B90" s="80">
        <v>1</v>
      </c>
      <c r="C90" s="80">
        <v>97</v>
      </c>
      <c r="D90" s="80">
        <v>0</v>
      </c>
      <c r="E90" s="80">
        <f t="shared" si="18"/>
        <v>0</v>
      </c>
      <c r="F90" s="80">
        <f t="shared" si="19"/>
        <v>1</v>
      </c>
      <c r="G90" s="15">
        <f t="shared" si="19"/>
        <v>97</v>
      </c>
      <c r="H90" s="130">
        <f t="shared" si="20"/>
        <v>4</v>
      </c>
      <c r="I90" s="131" t="s">
        <v>160</v>
      </c>
      <c r="J90" s="114" t="s">
        <v>141</v>
      </c>
      <c r="K90" s="132" t="str">
        <f t="shared" si="24"/>
        <v>N/A</v>
      </c>
      <c r="L90" s="133" t="str">
        <f t="shared" si="25"/>
        <v>N/A</v>
      </c>
      <c r="M90" s="133" t="str">
        <f t="shared" si="26"/>
        <v>N/A</v>
      </c>
      <c r="N90" s="113" t="str">
        <f t="shared" si="27"/>
        <v/>
      </c>
      <c r="O90" s="80" t="str">
        <f t="shared" si="27"/>
        <v/>
      </c>
      <c r="P90" s="80" t="str">
        <f t="shared" si="27"/>
        <v/>
      </c>
      <c r="Q90" s="80" t="str">
        <f t="shared" si="27"/>
        <v/>
      </c>
      <c r="R90" s="80" t="str">
        <f t="shared" si="27"/>
        <v/>
      </c>
      <c r="S90" s="80" t="str">
        <f t="shared" si="27"/>
        <v/>
      </c>
      <c r="T90" s="114" t="str">
        <f t="shared" si="27"/>
        <v/>
      </c>
      <c r="U90" s="113" t="str">
        <f t="shared" si="27"/>
        <v/>
      </c>
      <c r="V90" s="80" t="str">
        <f t="shared" si="27"/>
        <v/>
      </c>
      <c r="W90" s="80" t="str">
        <f t="shared" si="27"/>
        <v/>
      </c>
      <c r="X90" s="80" t="str">
        <f t="shared" si="27"/>
        <v/>
      </c>
      <c r="Y90" s="80" t="str">
        <f t="shared" si="27"/>
        <v/>
      </c>
      <c r="Z90" s="80" t="str">
        <f t="shared" si="27"/>
        <v/>
      </c>
      <c r="AA90" s="114" t="str">
        <f t="shared" si="27"/>
        <v/>
      </c>
    </row>
    <row r="91" spans="1:29" x14ac:dyDescent="0.3">
      <c r="A91" s="129" t="s">
        <v>229</v>
      </c>
      <c r="B91" s="80">
        <v>1</v>
      </c>
      <c r="C91" s="80">
        <v>93</v>
      </c>
      <c r="D91" s="80">
        <v>0</v>
      </c>
      <c r="E91" s="80">
        <f t="shared" si="18"/>
        <v>0</v>
      </c>
      <c r="F91" s="80">
        <f t="shared" si="19"/>
        <v>1</v>
      </c>
      <c r="G91" s="15">
        <f t="shared" si="19"/>
        <v>93</v>
      </c>
      <c r="H91" s="130">
        <f t="shared" si="20"/>
        <v>8</v>
      </c>
      <c r="I91" s="131" t="s">
        <v>162</v>
      </c>
      <c r="J91" s="114" t="s">
        <v>141</v>
      </c>
      <c r="K91" s="132" t="str">
        <f t="shared" si="24"/>
        <v>N/A</v>
      </c>
      <c r="L91" s="133" t="str">
        <f t="shared" si="25"/>
        <v>N/A</v>
      </c>
      <c r="M91" s="133" t="str">
        <f t="shared" si="26"/>
        <v>N/A</v>
      </c>
      <c r="N91" s="113" t="str">
        <f t="shared" ref="N91:AA103" si="28">IF(OR($F91&lt;12,$J91&lt;&gt;N$2,$I91&lt;&gt;N$3),"",COUNTIFS($J$4:$J$108,N$2,$I$4:$I$108,N$3,$F$4:$F$108,"&gt;="&amp;12,$G$4:$G$108,"&gt;"&amp;$G91)+1)</f>
        <v/>
      </c>
      <c r="O91" s="80" t="str">
        <f t="shared" si="28"/>
        <v/>
      </c>
      <c r="P91" s="80" t="str">
        <f t="shared" si="28"/>
        <v/>
      </c>
      <c r="Q91" s="80" t="str">
        <f t="shared" si="28"/>
        <v/>
      </c>
      <c r="R91" s="80" t="str">
        <f t="shared" si="28"/>
        <v/>
      </c>
      <c r="S91" s="80" t="str">
        <f t="shared" si="28"/>
        <v/>
      </c>
      <c r="T91" s="114" t="str">
        <f t="shared" si="28"/>
        <v/>
      </c>
      <c r="U91" s="113" t="str">
        <f t="shared" si="28"/>
        <v/>
      </c>
      <c r="V91" s="80" t="str">
        <f t="shared" si="28"/>
        <v/>
      </c>
      <c r="W91" s="80" t="str">
        <f t="shared" si="28"/>
        <v/>
      </c>
      <c r="X91" s="80" t="str">
        <f t="shared" si="28"/>
        <v/>
      </c>
      <c r="Y91" s="80" t="str">
        <f t="shared" si="28"/>
        <v/>
      </c>
      <c r="Z91" s="80" t="str">
        <f t="shared" si="28"/>
        <v/>
      </c>
      <c r="AA91" s="114" t="str">
        <f t="shared" si="28"/>
        <v/>
      </c>
    </row>
    <row r="92" spans="1:29" x14ac:dyDescent="0.3">
      <c r="A92" s="129" t="s">
        <v>230</v>
      </c>
      <c r="B92" s="80">
        <v>1</v>
      </c>
      <c r="C92" s="80">
        <v>92</v>
      </c>
      <c r="D92" s="80">
        <v>0</v>
      </c>
      <c r="E92" s="80">
        <f t="shared" si="18"/>
        <v>0</v>
      </c>
      <c r="F92" s="80">
        <f t="shared" si="19"/>
        <v>1</v>
      </c>
      <c r="G92" s="15">
        <f t="shared" si="19"/>
        <v>92</v>
      </c>
      <c r="H92" s="130">
        <f t="shared" si="20"/>
        <v>9</v>
      </c>
      <c r="I92" s="131" t="s">
        <v>160</v>
      </c>
      <c r="J92" s="114" t="s">
        <v>137</v>
      </c>
      <c r="K92" s="132" t="str">
        <f t="shared" si="24"/>
        <v>N/A</v>
      </c>
      <c r="L92" s="133" t="str">
        <f t="shared" si="25"/>
        <v>N/A</v>
      </c>
      <c r="M92" s="133" t="str">
        <f t="shared" si="26"/>
        <v>N/A</v>
      </c>
      <c r="N92" s="113" t="str">
        <f t="shared" si="28"/>
        <v/>
      </c>
      <c r="O92" s="80" t="str">
        <f t="shared" si="28"/>
        <v/>
      </c>
      <c r="P92" s="80" t="str">
        <f t="shared" si="28"/>
        <v/>
      </c>
      <c r="Q92" s="80" t="str">
        <f t="shared" si="28"/>
        <v/>
      </c>
      <c r="R92" s="80" t="str">
        <f t="shared" si="28"/>
        <v/>
      </c>
      <c r="S92" s="80" t="str">
        <f t="shared" si="28"/>
        <v/>
      </c>
      <c r="T92" s="114" t="str">
        <f t="shared" si="28"/>
        <v/>
      </c>
      <c r="U92" s="113" t="str">
        <f t="shared" si="28"/>
        <v/>
      </c>
      <c r="V92" s="80" t="str">
        <f t="shared" si="28"/>
        <v/>
      </c>
      <c r="W92" s="80" t="str">
        <f t="shared" si="28"/>
        <v/>
      </c>
      <c r="X92" s="80" t="str">
        <f t="shared" si="28"/>
        <v/>
      </c>
      <c r="Y92" s="80" t="str">
        <f t="shared" si="28"/>
        <v/>
      </c>
      <c r="Z92" s="80" t="str">
        <f t="shared" si="28"/>
        <v/>
      </c>
      <c r="AA92" s="114" t="str">
        <f t="shared" si="28"/>
        <v/>
      </c>
    </row>
    <row r="93" spans="1:29" x14ac:dyDescent="0.3">
      <c r="A93" s="129" t="s">
        <v>231</v>
      </c>
      <c r="B93" s="80">
        <v>1</v>
      </c>
      <c r="C93" s="80">
        <v>91</v>
      </c>
      <c r="D93" s="80">
        <v>0</v>
      </c>
      <c r="E93" s="80">
        <f t="shared" si="18"/>
        <v>0</v>
      </c>
      <c r="F93" s="80">
        <f t="shared" si="19"/>
        <v>1</v>
      </c>
      <c r="G93" s="15">
        <f t="shared" si="19"/>
        <v>91</v>
      </c>
      <c r="H93" s="130">
        <f t="shared" si="20"/>
        <v>10</v>
      </c>
      <c r="I93" s="131" t="s">
        <v>164</v>
      </c>
      <c r="J93" s="114" t="s">
        <v>137</v>
      </c>
      <c r="K93" s="132" t="str">
        <f t="shared" si="24"/>
        <v>N/A</v>
      </c>
      <c r="L93" s="133" t="str">
        <f t="shared" si="25"/>
        <v>N/A</v>
      </c>
      <c r="M93" s="133" t="str">
        <f t="shared" si="26"/>
        <v>N/A</v>
      </c>
      <c r="N93" s="113" t="str">
        <f t="shared" si="28"/>
        <v/>
      </c>
      <c r="O93" s="80" t="str">
        <f t="shared" si="28"/>
        <v/>
      </c>
      <c r="P93" s="80" t="str">
        <f t="shared" si="28"/>
        <v/>
      </c>
      <c r="Q93" s="80" t="str">
        <f t="shared" si="28"/>
        <v/>
      </c>
      <c r="R93" s="80" t="str">
        <f t="shared" si="28"/>
        <v/>
      </c>
      <c r="S93" s="80" t="str">
        <f t="shared" si="28"/>
        <v/>
      </c>
      <c r="T93" s="114" t="str">
        <f t="shared" si="28"/>
        <v/>
      </c>
      <c r="U93" s="113" t="str">
        <f t="shared" si="28"/>
        <v/>
      </c>
      <c r="V93" s="80" t="str">
        <f t="shared" si="28"/>
        <v/>
      </c>
      <c r="W93" s="80" t="str">
        <f t="shared" si="28"/>
        <v/>
      </c>
      <c r="X93" s="80" t="str">
        <f t="shared" si="28"/>
        <v/>
      </c>
      <c r="Y93" s="80" t="str">
        <f t="shared" si="28"/>
        <v/>
      </c>
      <c r="Z93" s="80" t="str">
        <f t="shared" si="28"/>
        <v/>
      </c>
      <c r="AA93" s="114" t="str">
        <f t="shared" si="28"/>
        <v/>
      </c>
      <c r="AC93" s="22"/>
    </row>
    <row r="94" spans="1:29" x14ac:dyDescent="0.3">
      <c r="A94" s="129" t="s">
        <v>232</v>
      </c>
      <c r="B94" s="80">
        <v>1</v>
      </c>
      <c r="C94" s="80">
        <v>90</v>
      </c>
      <c r="D94" s="80">
        <v>0</v>
      </c>
      <c r="E94" s="80">
        <f t="shared" si="18"/>
        <v>0</v>
      </c>
      <c r="F94" s="80">
        <f t="shared" si="19"/>
        <v>1</v>
      </c>
      <c r="G94" s="15">
        <f t="shared" si="19"/>
        <v>90</v>
      </c>
      <c r="H94" s="130">
        <f t="shared" si="20"/>
        <v>11</v>
      </c>
      <c r="I94" s="131" t="s">
        <v>161</v>
      </c>
      <c r="J94" s="114" t="s">
        <v>137</v>
      </c>
      <c r="K94" s="132" t="str">
        <f t="shared" si="24"/>
        <v>N/A</v>
      </c>
      <c r="L94" s="133" t="str">
        <f t="shared" si="25"/>
        <v>N/A</v>
      </c>
      <c r="M94" s="133" t="str">
        <f t="shared" si="26"/>
        <v>N/A</v>
      </c>
      <c r="N94" s="113" t="str">
        <f t="shared" si="28"/>
        <v/>
      </c>
      <c r="O94" s="80" t="str">
        <f t="shared" si="28"/>
        <v/>
      </c>
      <c r="P94" s="80" t="str">
        <f t="shared" si="28"/>
        <v/>
      </c>
      <c r="Q94" s="80" t="str">
        <f t="shared" si="28"/>
        <v/>
      </c>
      <c r="R94" s="80" t="str">
        <f t="shared" si="28"/>
        <v/>
      </c>
      <c r="S94" s="80" t="str">
        <f t="shared" si="28"/>
        <v/>
      </c>
      <c r="T94" s="114" t="str">
        <f t="shared" si="28"/>
        <v/>
      </c>
      <c r="U94" s="113" t="str">
        <f t="shared" si="28"/>
        <v/>
      </c>
      <c r="V94" s="80" t="str">
        <f t="shared" si="28"/>
        <v/>
      </c>
      <c r="W94" s="80" t="str">
        <f t="shared" si="28"/>
        <v/>
      </c>
      <c r="X94" s="80" t="str">
        <f t="shared" si="28"/>
        <v/>
      </c>
      <c r="Y94" s="80" t="str">
        <f t="shared" si="28"/>
        <v/>
      </c>
      <c r="Z94" s="80" t="str">
        <f t="shared" si="28"/>
        <v/>
      </c>
      <c r="AA94" s="114" t="str">
        <f t="shared" si="28"/>
        <v/>
      </c>
    </row>
    <row r="95" spans="1:29" x14ac:dyDescent="0.3">
      <c r="A95" s="129" t="s">
        <v>233</v>
      </c>
      <c r="B95" s="80">
        <v>1</v>
      </c>
      <c r="C95" s="80">
        <v>90</v>
      </c>
      <c r="D95" s="80">
        <v>0</v>
      </c>
      <c r="E95" s="80">
        <f t="shared" si="18"/>
        <v>0</v>
      </c>
      <c r="F95" s="80">
        <f t="shared" si="19"/>
        <v>1</v>
      </c>
      <c r="G95" s="15">
        <f t="shared" si="19"/>
        <v>90</v>
      </c>
      <c r="H95" s="130">
        <f t="shared" si="20"/>
        <v>11</v>
      </c>
      <c r="I95" s="131" t="s">
        <v>161</v>
      </c>
      <c r="J95" s="114" t="s">
        <v>141</v>
      </c>
      <c r="K95" s="132" t="str">
        <f t="shared" si="24"/>
        <v>N/A</v>
      </c>
      <c r="L95" s="133" t="str">
        <f t="shared" si="25"/>
        <v>N/A</v>
      </c>
      <c r="M95" s="133" t="str">
        <f t="shared" si="26"/>
        <v>N/A</v>
      </c>
      <c r="N95" s="113" t="str">
        <f t="shared" si="28"/>
        <v/>
      </c>
      <c r="O95" s="80" t="str">
        <f t="shared" si="28"/>
        <v/>
      </c>
      <c r="P95" s="80" t="str">
        <f t="shared" si="28"/>
        <v/>
      </c>
      <c r="Q95" s="80" t="str">
        <f t="shared" si="28"/>
        <v/>
      </c>
      <c r="R95" s="80" t="str">
        <f t="shared" si="28"/>
        <v/>
      </c>
      <c r="S95" s="80" t="str">
        <f t="shared" si="28"/>
        <v/>
      </c>
      <c r="T95" s="114" t="str">
        <f t="shared" si="28"/>
        <v/>
      </c>
      <c r="U95" s="113" t="str">
        <f t="shared" si="28"/>
        <v/>
      </c>
      <c r="V95" s="80" t="str">
        <f t="shared" si="28"/>
        <v/>
      </c>
      <c r="W95" s="80" t="str">
        <f t="shared" si="28"/>
        <v/>
      </c>
      <c r="X95" s="80" t="str">
        <f t="shared" si="28"/>
        <v/>
      </c>
      <c r="Y95" s="80" t="str">
        <f t="shared" si="28"/>
        <v/>
      </c>
      <c r="Z95" s="80" t="str">
        <f t="shared" si="28"/>
        <v/>
      </c>
      <c r="AA95" s="114" t="str">
        <f t="shared" si="28"/>
        <v/>
      </c>
    </row>
    <row r="96" spans="1:29" x14ac:dyDescent="0.3">
      <c r="A96" s="129" t="s">
        <v>234</v>
      </c>
      <c r="B96" s="80">
        <v>1</v>
      </c>
      <c r="C96" s="80">
        <v>90</v>
      </c>
      <c r="D96" s="80">
        <v>0</v>
      </c>
      <c r="E96" s="80">
        <f t="shared" si="18"/>
        <v>0</v>
      </c>
      <c r="F96" s="80">
        <f t="shared" si="19"/>
        <v>1</v>
      </c>
      <c r="G96" s="15">
        <f t="shared" si="19"/>
        <v>90</v>
      </c>
      <c r="H96" s="130">
        <f t="shared" si="20"/>
        <v>11</v>
      </c>
      <c r="I96" s="131" t="s">
        <v>165</v>
      </c>
      <c r="J96" s="114" t="s">
        <v>141</v>
      </c>
      <c r="K96" s="132" t="str">
        <f t="shared" si="24"/>
        <v>N/A</v>
      </c>
      <c r="L96" s="133" t="str">
        <f t="shared" si="25"/>
        <v>N/A</v>
      </c>
      <c r="M96" s="133" t="str">
        <f t="shared" si="26"/>
        <v>N/A</v>
      </c>
      <c r="N96" s="113" t="str">
        <f t="shared" si="28"/>
        <v/>
      </c>
      <c r="O96" s="80" t="str">
        <f t="shared" si="28"/>
        <v/>
      </c>
      <c r="P96" s="80" t="str">
        <f t="shared" si="28"/>
        <v/>
      </c>
      <c r="Q96" s="80" t="str">
        <f t="shared" si="28"/>
        <v/>
      </c>
      <c r="R96" s="80" t="str">
        <f t="shared" si="28"/>
        <v/>
      </c>
      <c r="S96" s="80" t="str">
        <f t="shared" si="28"/>
        <v/>
      </c>
      <c r="T96" s="114" t="str">
        <f t="shared" si="28"/>
        <v/>
      </c>
      <c r="U96" s="113" t="str">
        <f t="shared" si="28"/>
        <v/>
      </c>
      <c r="V96" s="80" t="str">
        <f t="shared" si="28"/>
        <v/>
      </c>
      <c r="W96" s="80" t="str">
        <f t="shared" si="28"/>
        <v/>
      </c>
      <c r="X96" s="80" t="str">
        <f t="shared" si="28"/>
        <v/>
      </c>
      <c r="Y96" s="80" t="str">
        <f t="shared" si="28"/>
        <v/>
      </c>
      <c r="Z96" s="80" t="str">
        <f t="shared" si="28"/>
        <v/>
      </c>
      <c r="AA96" s="114" t="str">
        <f t="shared" si="28"/>
        <v/>
      </c>
    </row>
    <row r="97" spans="1:35" x14ac:dyDescent="0.3">
      <c r="A97" s="129" t="s">
        <v>235</v>
      </c>
      <c r="B97" s="80">
        <v>1</v>
      </c>
      <c r="C97" s="80">
        <v>87</v>
      </c>
      <c r="D97" s="80">
        <v>0</v>
      </c>
      <c r="E97" s="80">
        <f t="shared" si="18"/>
        <v>0</v>
      </c>
      <c r="F97" s="80">
        <f t="shared" si="19"/>
        <v>1</v>
      </c>
      <c r="G97" s="15">
        <f t="shared" si="19"/>
        <v>87</v>
      </c>
      <c r="H97" s="130">
        <f t="shared" si="20"/>
        <v>14</v>
      </c>
      <c r="I97" s="131" t="s">
        <v>159</v>
      </c>
      <c r="J97" s="114" t="s">
        <v>137</v>
      </c>
      <c r="K97" s="132" t="str">
        <f t="shared" si="24"/>
        <v>N/A</v>
      </c>
      <c r="L97" s="133" t="str">
        <f t="shared" si="25"/>
        <v>N/A</v>
      </c>
      <c r="M97" s="133" t="str">
        <f t="shared" si="26"/>
        <v>N/A</v>
      </c>
      <c r="N97" s="113" t="str">
        <f t="shared" si="28"/>
        <v/>
      </c>
      <c r="O97" s="80" t="str">
        <f t="shared" si="28"/>
        <v/>
      </c>
      <c r="P97" s="80" t="str">
        <f t="shared" si="28"/>
        <v/>
      </c>
      <c r="Q97" s="80" t="str">
        <f t="shared" si="28"/>
        <v/>
      </c>
      <c r="R97" s="80" t="str">
        <f t="shared" si="28"/>
        <v/>
      </c>
      <c r="S97" s="80" t="str">
        <f t="shared" si="28"/>
        <v/>
      </c>
      <c r="T97" s="114" t="str">
        <f t="shared" si="28"/>
        <v/>
      </c>
      <c r="U97" s="113" t="str">
        <f t="shared" si="28"/>
        <v/>
      </c>
      <c r="V97" s="80" t="str">
        <f t="shared" si="28"/>
        <v/>
      </c>
      <c r="W97" s="80" t="str">
        <f t="shared" si="28"/>
        <v/>
      </c>
      <c r="X97" s="80" t="str">
        <f t="shared" si="28"/>
        <v/>
      </c>
      <c r="Y97" s="80" t="str">
        <f t="shared" si="28"/>
        <v/>
      </c>
      <c r="Z97" s="80" t="str">
        <f t="shared" si="28"/>
        <v/>
      </c>
      <c r="AA97" s="114" t="str">
        <f t="shared" si="28"/>
        <v/>
      </c>
    </row>
    <row r="98" spans="1:35" x14ac:dyDescent="0.3">
      <c r="A98" s="129" t="s">
        <v>236</v>
      </c>
      <c r="B98" s="80">
        <v>1</v>
      </c>
      <c r="C98" s="80">
        <v>86</v>
      </c>
      <c r="D98" s="80">
        <v>0</v>
      </c>
      <c r="E98" s="80">
        <f t="shared" si="18"/>
        <v>0</v>
      </c>
      <c r="F98" s="80">
        <f t="shared" si="19"/>
        <v>1</v>
      </c>
      <c r="G98" s="15">
        <f t="shared" si="19"/>
        <v>86</v>
      </c>
      <c r="H98" s="130">
        <f t="shared" si="20"/>
        <v>15</v>
      </c>
      <c r="I98" s="131" t="s">
        <v>162</v>
      </c>
      <c r="J98" s="114" t="s">
        <v>141</v>
      </c>
      <c r="K98" s="132" t="str">
        <f t="shared" si="24"/>
        <v>N/A</v>
      </c>
      <c r="L98" s="133" t="str">
        <f t="shared" si="25"/>
        <v>N/A</v>
      </c>
      <c r="M98" s="133" t="str">
        <f t="shared" si="26"/>
        <v>N/A</v>
      </c>
      <c r="N98" s="113" t="str">
        <f t="shared" si="28"/>
        <v/>
      </c>
      <c r="O98" s="80" t="str">
        <f t="shared" si="28"/>
        <v/>
      </c>
      <c r="P98" s="80" t="str">
        <f t="shared" si="28"/>
        <v/>
      </c>
      <c r="Q98" s="80" t="str">
        <f t="shared" si="28"/>
        <v/>
      </c>
      <c r="R98" s="80" t="str">
        <f t="shared" si="28"/>
        <v/>
      </c>
      <c r="S98" s="80" t="str">
        <f t="shared" si="28"/>
        <v/>
      </c>
      <c r="T98" s="114" t="str">
        <f t="shared" si="28"/>
        <v/>
      </c>
      <c r="U98" s="113" t="str">
        <f t="shared" si="28"/>
        <v/>
      </c>
      <c r="V98" s="80" t="str">
        <f t="shared" si="28"/>
        <v/>
      </c>
      <c r="W98" s="80" t="str">
        <f t="shared" si="28"/>
        <v/>
      </c>
      <c r="X98" s="80" t="str">
        <f t="shared" si="28"/>
        <v/>
      </c>
      <c r="Y98" s="80" t="str">
        <f t="shared" si="28"/>
        <v/>
      </c>
      <c r="Z98" s="80" t="str">
        <f t="shared" si="28"/>
        <v/>
      </c>
      <c r="AA98" s="114" t="str">
        <f t="shared" si="28"/>
        <v/>
      </c>
    </row>
    <row r="99" spans="1:35" x14ac:dyDescent="0.3">
      <c r="A99" s="129" t="s">
        <v>237</v>
      </c>
      <c r="B99" s="80">
        <v>1</v>
      </c>
      <c r="C99" s="80">
        <v>82</v>
      </c>
      <c r="D99" s="80">
        <v>0</v>
      </c>
      <c r="E99" s="80">
        <f t="shared" si="18"/>
        <v>0</v>
      </c>
      <c r="F99" s="80">
        <f t="shared" si="19"/>
        <v>1</v>
      </c>
      <c r="G99" s="15">
        <f t="shared" si="19"/>
        <v>82</v>
      </c>
      <c r="H99" s="130">
        <f t="shared" si="20"/>
        <v>19</v>
      </c>
      <c r="I99" s="131" t="s">
        <v>160</v>
      </c>
      <c r="J99" s="114" t="s">
        <v>137</v>
      </c>
      <c r="K99" s="132" t="str">
        <f t="shared" si="24"/>
        <v>N/A</v>
      </c>
      <c r="L99" s="133" t="str">
        <f t="shared" si="25"/>
        <v>N/A</v>
      </c>
      <c r="M99" s="133" t="str">
        <f t="shared" si="26"/>
        <v>N/A</v>
      </c>
      <c r="N99" s="113" t="str">
        <f t="shared" si="28"/>
        <v/>
      </c>
      <c r="O99" s="80" t="str">
        <f t="shared" si="28"/>
        <v/>
      </c>
      <c r="P99" s="80" t="str">
        <f t="shared" si="28"/>
        <v/>
      </c>
      <c r="Q99" s="80" t="str">
        <f t="shared" si="28"/>
        <v/>
      </c>
      <c r="R99" s="80" t="str">
        <f t="shared" si="28"/>
        <v/>
      </c>
      <c r="S99" s="80" t="str">
        <f t="shared" si="28"/>
        <v/>
      </c>
      <c r="T99" s="114" t="str">
        <f t="shared" si="28"/>
        <v/>
      </c>
      <c r="U99" s="113" t="str">
        <f t="shared" si="28"/>
        <v/>
      </c>
      <c r="V99" s="80" t="str">
        <f t="shared" si="28"/>
        <v/>
      </c>
      <c r="W99" s="80" t="str">
        <f t="shared" si="28"/>
        <v/>
      </c>
      <c r="X99" s="80" t="str">
        <f t="shared" si="28"/>
        <v/>
      </c>
      <c r="Y99" s="80" t="str">
        <f t="shared" si="28"/>
        <v/>
      </c>
      <c r="Z99" s="80" t="str">
        <f t="shared" si="28"/>
        <v/>
      </c>
      <c r="AA99" s="114" t="str">
        <f t="shared" si="28"/>
        <v/>
      </c>
    </row>
    <row r="100" spans="1:35" x14ac:dyDescent="0.3">
      <c r="A100" s="129" t="s">
        <v>238</v>
      </c>
      <c r="B100" s="80">
        <v>1</v>
      </c>
      <c r="C100" s="80">
        <v>70</v>
      </c>
      <c r="D100" s="80">
        <v>0</v>
      </c>
      <c r="E100" s="80">
        <f t="shared" si="18"/>
        <v>0</v>
      </c>
      <c r="F100" s="80">
        <f t="shared" si="19"/>
        <v>1</v>
      </c>
      <c r="G100" s="15">
        <f t="shared" si="19"/>
        <v>70</v>
      </c>
      <c r="H100" s="130">
        <f t="shared" si="20"/>
        <v>31</v>
      </c>
      <c r="I100" s="131" t="s">
        <v>163</v>
      </c>
      <c r="J100" s="114" t="s">
        <v>141</v>
      </c>
      <c r="K100" s="132" t="str">
        <f t="shared" si="24"/>
        <v>N/A</v>
      </c>
      <c r="L100" s="133" t="str">
        <f t="shared" si="25"/>
        <v>N/A</v>
      </c>
      <c r="M100" s="133" t="str">
        <f t="shared" si="26"/>
        <v>N/A</v>
      </c>
      <c r="N100" s="113" t="str">
        <f t="shared" si="28"/>
        <v/>
      </c>
      <c r="O100" s="80" t="str">
        <f t="shared" si="28"/>
        <v/>
      </c>
      <c r="P100" s="80" t="str">
        <f t="shared" si="28"/>
        <v/>
      </c>
      <c r="Q100" s="80" t="str">
        <f t="shared" si="28"/>
        <v/>
      </c>
      <c r="R100" s="80" t="str">
        <f t="shared" si="28"/>
        <v/>
      </c>
      <c r="S100" s="80" t="str">
        <f t="shared" si="28"/>
        <v/>
      </c>
      <c r="T100" s="114" t="str">
        <f t="shared" si="28"/>
        <v/>
      </c>
      <c r="U100" s="113" t="str">
        <f t="shared" si="28"/>
        <v/>
      </c>
      <c r="V100" s="80" t="str">
        <f t="shared" si="28"/>
        <v/>
      </c>
      <c r="W100" s="80" t="str">
        <f t="shared" si="28"/>
        <v/>
      </c>
      <c r="X100" s="80" t="str">
        <f t="shared" si="28"/>
        <v/>
      </c>
      <c r="Y100" s="80" t="str">
        <f t="shared" si="28"/>
        <v/>
      </c>
      <c r="Z100" s="80" t="str">
        <f t="shared" si="28"/>
        <v/>
      </c>
      <c r="AA100" s="114" t="str">
        <f t="shared" si="28"/>
        <v/>
      </c>
      <c r="AC100" s="22"/>
    </row>
    <row r="101" spans="1:35" x14ac:dyDescent="0.3">
      <c r="A101" s="129" t="s">
        <v>239</v>
      </c>
      <c r="B101" s="80">
        <v>1</v>
      </c>
      <c r="C101" s="80">
        <v>61</v>
      </c>
      <c r="D101" s="80">
        <v>0</v>
      </c>
      <c r="E101" s="80">
        <f t="shared" si="18"/>
        <v>0</v>
      </c>
      <c r="F101" s="80">
        <f t="shared" si="19"/>
        <v>1</v>
      </c>
      <c r="G101" s="15">
        <f t="shared" si="19"/>
        <v>61</v>
      </c>
      <c r="H101" s="130">
        <f t="shared" si="20"/>
        <v>40</v>
      </c>
      <c r="I101" s="131" t="s">
        <v>160</v>
      </c>
      <c r="J101" s="114" t="s">
        <v>137</v>
      </c>
      <c r="K101" s="132" t="str">
        <f t="shared" si="24"/>
        <v>N/A</v>
      </c>
      <c r="L101" s="133" t="str">
        <f t="shared" si="25"/>
        <v>N/A</v>
      </c>
      <c r="M101" s="133" t="str">
        <f t="shared" si="26"/>
        <v>N/A</v>
      </c>
      <c r="N101" s="113" t="str">
        <f t="shared" si="28"/>
        <v/>
      </c>
      <c r="O101" s="80" t="str">
        <f t="shared" si="28"/>
        <v/>
      </c>
      <c r="P101" s="80" t="str">
        <f t="shared" si="28"/>
        <v/>
      </c>
      <c r="Q101" s="80" t="str">
        <f t="shared" si="28"/>
        <v/>
      </c>
      <c r="R101" s="80" t="str">
        <f t="shared" si="28"/>
        <v/>
      </c>
      <c r="S101" s="80" t="str">
        <f t="shared" si="28"/>
        <v/>
      </c>
      <c r="T101" s="114" t="str">
        <f t="shared" si="28"/>
        <v/>
      </c>
      <c r="U101" s="113" t="str">
        <f t="shared" si="28"/>
        <v/>
      </c>
      <c r="V101" s="80" t="str">
        <f t="shared" si="28"/>
        <v/>
      </c>
      <c r="W101" s="80" t="str">
        <f t="shared" si="28"/>
        <v/>
      </c>
      <c r="X101" s="80" t="str">
        <f t="shared" si="28"/>
        <v/>
      </c>
      <c r="Y101" s="80" t="str">
        <f t="shared" si="28"/>
        <v/>
      </c>
      <c r="Z101" s="80" t="str">
        <f t="shared" si="28"/>
        <v/>
      </c>
      <c r="AA101" s="114" t="str">
        <f t="shared" si="28"/>
        <v/>
      </c>
    </row>
    <row r="102" spans="1:35" x14ac:dyDescent="0.3">
      <c r="A102" s="129" t="s">
        <v>240</v>
      </c>
      <c r="B102" s="80">
        <v>1</v>
      </c>
      <c r="C102" s="80">
        <v>60</v>
      </c>
      <c r="D102" s="80">
        <v>0</v>
      </c>
      <c r="E102" s="80">
        <f t="shared" si="18"/>
        <v>0</v>
      </c>
      <c r="F102" s="80">
        <f t="shared" si="19"/>
        <v>1</v>
      </c>
      <c r="G102" s="15">
        <f t="shared" si="19"/>
        <v>60</v>
      </c>
      <c r="H102" s="130">
        <f t="shared" si="20"/>
        <v>41</v>
      </c>
      <c r="I102" s="131" t="s">
        <v>159</v>
      </c>
      <c r="J102" s="114" t="s">
        <v>137</v>
      </c>
      <c r="K102" s="132" t="str">
        <f t="shared" si="24"/>
        <v>N/A</v>
      </c>
      <c r="L102" s="133" t="str">
        <f t="shared" si="25"/>
        <v>N/A</v>
      </c>
      <c r="M102" s="133" t="str">
        <f t="shared" si="26"/>
        <v>N/A</v>
      </c>
      <c r="N102" s="113" t="str">
        <f t="shared" si="28"/>
        <v/>
      </c>
      <c r="O102" s="80" t="str">
        <f t="shared" si="28"/>
        <v/>
      </c>
      <c r="P102" s="80" t="str">
        <f t="shared" si="28"/>
        <v/>
      </c>
      <c r="Q102" s="80" t="str">
        <f t="shared" si="28"/>
        <v/>
      </c>
      <c r="R102" s="80" t="str">
        <f t="shared" si="28"/>
        <v/>
      </c>
      <c r="S102" s="80" t="str">
        <f t="shared" si="28"/>
        <v/>
      </c>
      <c r="T102" s="114" t="str">
        <f t="shared" si="28"/>
        <v/>
      </c>
      <c r="U102" s="113" t="str">
        <f t="shared" si="28"/>
        <v/>
      </c>
      <c r="V102" s="80" t="str">
        <f t="shared" si="28"/>
        <v/>
      </c>
      <c r="W102" s="80" t="str">
        <f t="shared" si="28"/>
        <v/>
      </c>
      <c r="X102" s="80" t="str">
        <f t="shared" si="28"/>
        <v/>
      </c>
      <c r="Y102" s="80" t="str">
        <f t="shared" si="28"/>
        <v/>
      </c>
      <c r="Z102" s="80" t="str">
        <f t="shared" si="28"/>
        <v/>
      </c>
      <c r="AA102" s="114" t="str">
        <f t="shared" si="28"/>
        <v/>
      </c>
    </row>
    <row r="103" spans="1:35" x14ac:dyDescent="0.3">
      <c r="A103" s="129" t="s">
        <v>241</v>
      </c>
      <c r="B103" s="80">
        <v>1</v>
      </c>
      <c r="C103" s="80">
        <v>60</v>
      </c>
      <c r="D103" s="80">
        <v>0</v>
      </c>
      <c r="E103" s="80">
        <f t="shared" si="18"/>
        <v>0</v>
      </c>
      <c r="F103" s="80">
        <f t="shared" si="19"/>
        <v>1</v>
      </c>
      <c r="G103" s="15">
        <f t="shared" si="19"/>
        <v>60</v>
      </c>
      <c r="H103" s="130">
        <f t="shared" si="20"/>
        <v>41</v>
      </c>
      <c r="I103" s="131" t="s">
        <v>162</v>
      </c>
      <c r="J103" s="114" t="s">
        <v>137</v>
      </c>
      <c r="K103" s="132" t="str">
        <f t="shared" si="24"/>
        <v>N/A</v>
      </c>
      <c r="L103" s="133" t="str">
        <f t="shared" si="25"/>
        <v>N/A</v>
      </c>
      <c r="M103" s="133" t="str">
        <f t="shared" si="26"/>
        <v>N/A</v>
      </c>
      <c r="N103" s="113" t="str">
        <f t="shared" si="28"/>
        <v/>
      </c>
      <c r="O103" s="80" t="str">
        <f t="shared" si="28"/>
        <v/>
      </c>
      <c r="P103" s="80" t="str">
        <f t="shared" si="28"/>
        <v/>
      </c>
      <c r="Q103" s="80" t="str">
        <f t="shared" si="28"/>
        <v/>
      </c>
      <c r="R103" s="80" t="str">
        <f t="shared" si="28"/>
        <v/>
      </c>
      <c r="S103" s="80" t="str">
        <f t="shared" si="28"/>
        <v/>
      </c>
      <c r="T103" s="114" t="str">
        <f t="shared" si="28"/>
        <v/>
      </c>
      <c r="U103" s="113" t="str">
        <f t="shared" si="28"/>
        <v/>
      </c>
      <c r="V103" s="80" t="str">
        <f t="shared" si="28"/>
        <v/>
      </c>
      <c r="W103" s="80" t="str">
        <f t="shared" si="28"/>
        <v/>
      </c>
      <c r="X103" s="80" t="str">
        <f t="shared" si="28"/>
        <v/>
      </c>
      <c r="Y103" s="80" t="str">
        <f t="shared" si="28"/>
        <v/>
      </c>
      <c r="Z103" s="80" t="str">
        <f t="shared" si="28"/>
        <v/>
      </c>
      <c r="AA103" s="114" t="str">
        <f t="shared" si="28"/>
        <v/>
      </c>
    </row>
    <row r="104" spans="1:35" x14ac:dyDescent="0.3">
      <c r="A104" s="129"/>
      <c r="B104" s="80"/>
      <c r="C104" s="80"/>
      <c r="D104" s="80"/>
      <c r="E104" s="80"/>
      <c r="F104" s="80"/>
      <c r="G104" s="15"/>
      <c r="H104" s="130"/>
      <c r="I104" s="134"/>
      <c r="J104" s="114"/>
      <c r="K104" s="135"/>
      <c r="L104" s="133"/>
      <c r="M104" s="114"/>
      <c r="N104" s="12"/>
      <c r="O104" s="13"/>
      <c r="P104" s="13"/>
      <c r="Q104" s="13"/>
      <c r="R104" s="13"/>
      <c r="S104" s="13"/>
      <c r="T104" s="136"/>
      <c r="U104" s="12"/>
      <c r="V104" s="13"/>
      <c r="W104" s="13"/>
      <c r="X104" s="13"/>
      <c r="Y104" s="13"/>
      <c r="Z104" s="13"/>
      <c r="AA104" s="136"/>
    </row>
    <row r="105" spans="1:35" x14ac:dyDescent="0.3">
      <c r="A105" s="129"/>
      <c r="B105" s="80"/>
      <c r="C105" s="80"/>
      <c r="D105" s="80"/>
      <c r="E105" s="80"/>
      <c r="F105" s="80"/>
      <c r="G105" s="15"/>
      <c r="H105" s="130"/>
      <c r="I105" s="134"/>
      <c r="J105" s="114"/>
      <c r="K105" s="135"/>
      <c r="L105" s="133"/>
      <c r="M105" s="114"/>
      <c r="N105" s="12"/>
      <c r="O105" s="13"/>
      <c r="P105" s="13"/>
      <c r="Q105" s="13"/>
      <c r="R105" s="13"/>
      <c r="S105" s="13"/>
      <c r="T105" s="136"/>
      <c r="U105" s="12"/>
      <c r="V105" s="13"/>
      <c r="W105" s="13"/>
      <c r="X105" s="13"/>
      <c r="Y105" s="13"/>
      <c r="Z105" s="13"/>
      <c r="AA105" s="136"/>
    </row>
    <row r="106" spans="1:35" x14ac:dyDescent="0.3">
      <c r="A106" s="129"/>
      <c r="B106" s="80"/>
      <c r="C106" s="80"/>
      <c r="D106" s="80"/>
      <c r="E106" s="80"/>
      <c r="F106" s="80"/>
      <c r="G106" s="15"/>
      <c r="H106" s="130"/>
      <c r="I106" s="134"/>
      <c r="J106" s="114"/>
      <c r="K106" s="135"/>
      <c r="L106" s="133"/>
      <c r="M106" s="114"/>
      <c r="N106" s="12"/>
      <c r="O106" s="13"/>
      <c r="P106" s="13"/>
      <c r="Q106" s="13"/>
      <c r="R106" s="13"/>
      <c r="S106" s="13"/>
      <c r="T106" s="136"/>
      <c r="U106" s="12"/>
      <c r="V106" s="13"/>
      <c r="W106" s="13"/>
      <c r="X106" s="13"/>
      <c r="Y106" s="13"/>
      <c r="Z106" s="13"/>
      <c r="AA106" s="136"/>
    </row>
    <row r="107" spans="1:35" x14ac:dyDescent="0.3">
      <c r="A107" s="129"/>
      <c r="B107" s="80"/>
      <c r="C107" s="80"/>
      <c r="D107" s="80"/>
      <c r="E107" s="80"/>
      <c r="F107" s="80"/>
      <c r="G107" s="15"/>
      <c r="H107" s="130"/>
      <c r="I107" s="134"/>
      <c r="J107" s="114"/>
      <c r="K107" s="135"/>
      <c r="L107" s="133"/>
      <c r="M107" s="114"/>
      <c r="N107" s="12"/>
      <c r="O107" s="13"/>
      <c r="P107" s="13"/>
      <c r="Q107" s="13"/>
      <c r="R107" s="13"/>
      <c r="S107" s="13"/>
      <c r="T107" s="136"/>
      <c r="U107" s="12"/>
      <c r="V107" s="13"/>
      <c r="W107" s="13"/>
      <c r="X107" s="13"/>
      <c r="Y107" s="13"/>
      <c r="Z107" s="13"/>
      <c r="AA107" s="136"/>
    </row>
    <row r="108" spans="1:35" ht="15" thickBot="1" x14ac:dyDescent="0.35">
      <c r="A108" s="137"/>
      <c r="B108" s="138"/>
      <c r="C108" s="138"/>
      <c r="D108" s="138"/>
      <c r="E108" s="138"/>
      <c r="F108" s="138"/>
      <c r="G108" s="20"/>
      <c r="H108" s="139"/>
      <c r="I108" s="140"/>
      <c r="J108" s="141"/>
      <c r="K108" s="142"/>
      <c r="L108" s="143"/>
      <c r="M108" s="141"/>
      <c r="N108" s="17"/>
      <c r="O108" s="18"/>
      <c r="P108" s="18"/>
      <c r="Q108" s="18"/>
      <c r="R108" s="18"/>
      <c r="S108" s="18"/>
      <c r="T108" s="144"/>
      <c r="U108" s="17"/>
      <c r="V108" s="18"/>
      <c r="W108" s="18"/>
      <c r="X108" s="18"/>
      <c r="Y108" s="18"/>
      <c r="Z108" s="18"/>
      <c r="AA108" s="144"/>
    </row>
    <row r="109" spans="1:35" x14ac:dyDescent="0.3">
      <c r="A109" s="145"/>
    </row>
    <row r="110" spans="1:35" x14ac:dyDescent="0.3">
      <c r="A110" s="145"/>
    </row>
    <row r="111" spans="1:35" s="22" customFormat="1" x14ac:dyDescent="0.3">
      <c r="A111" s="145"/>
      <c r="I111" s="107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s="22" customFormat="1" x14ac:dyDescent="0.3">
      <c r="A112" s="145"/>
      <c r="I112" s="107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s="22" customFormat="1" x14ac:dyDescent="0.3">
      <c r="A113" s="145"/>
      <c r="I113" s="107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s="22" customFormat="1" x14ac:dyDescent="0.3">
      <c r="A114" s="145"/>
      <c r="I114" s="107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s="22" customFormat="1" x14ac:dyDescent="0.3">
      <c r="A115" s="145"/>
      <c r="I115" s="107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s="22" customFormat="1" x14ac:dyDescent="0.3">
      <c r="A116" s="145"/>
      <c r="I116" s="107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s="22" customFormat="1" x14ac:dyDescent="0.3">
      <c r="A117" s="145"/>
      <c r="I117" s="10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s="22" customFormat="1" x14ac:dyDescent="0.3">
      <c r="A118" s="145"/>
      <c r="I118" s="107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s="22" customFormat="1" x14ac:dyDescent="0.3">
      <c r="A119" s="145"/>
      <c r="I119" s="107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s="22" customFormat="1" x14ac:dyDescent="0.3">
      <c r="A120" s="145"/>
      <c r="I120" s="107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s="22" customFormat="1" x14ac:dyDescent="0.3">
      <c r="A121" s="145"/>
      <c r="I121" s="107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s="22" customFormat="1" x14ac:dyDescent="0.3">
      <c r="A122" s="145"/>
      <c r="I122" s="107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s="22" customFormat="1" x14ac:dyDescent="0.3">
      <c r="A123" s="145"/>
      <c r="I123" s="107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s="22" customFormat="1" x14ac:dyDescent="0.3">
      <c r="A124" s="145"/>
      <c r="I124" s="107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s="22" customFormat="1" x14ac:dyDescent="0.3">
      <c r="A125" s="145"/>
      <c r="I125" s="107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s="22" customFormat="1" x14ac:dyDescent="0.3">
      <c r="A126" s="145"/>
      <c r="I126" s="107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s="22" customFormat="1" x14ac:dyDescent="0.3">
      <c r="A127" s="145"/>
      <c r="I127" s="10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s="22" customFormat="1" x14ac:dyDescent="0.3">
      <c r="A128" s="145"/>
      <c r="I128" s="107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s="22" customFormat="1" x14ac:dyDescent="0.3">
      <c r="A129" s="145"/>
      <c r="I129" s="107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s="22" customFormat="1" x14ac:dyDescent="0.3">
      <c r="A130" s="145"/>
      <c r="I130" s="107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s="22" customFormat="1" x14ac:dyDescent="0.3">
      <c r="A131" s="145"/>
      <c r="I131" s="107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s="22" customFormat="1" x14ac:dyDescent="0.3">
      <c r="A132" s="145"/>
      <c r="I132" s="107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s="22" customFormat="1" x14ac:dyDescent="0.3">
      <c r="A133" s="145"/>
      <c r="I133" s="107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s="22" customFormat="1" x14ac:dyDescent="0.3">
      <c r="A134" s="145"/>
      <c r="I134" s="107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s="22" customFormat="1" x14ac:dyDescent="0.3">
      <c r="A135" s="145"/>
      <c r="I135" s="107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s="22" customFormat="1" x14ac:dyDescent="0.3">
      <c r="A136" s="145"/>
      <c r="I136" s="107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s="22" customFormat="1" x14ac:dyDescent="0.3">
      <c r="A137" s="145"/>
      <c r="I137" s="10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s="22" customFormat="1" x14ac:dyDescent="0.3">
      <c r="A138" s="145"/>
      <c r="I138" s="107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s="22" customFormat="1" x14ac:dyDescent="0.3">
      <c r="A139" s="145"/>
      <c r="I139" s="107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s="22" customFormat="1" x14ac:dyDescent="0.3">
      <c r="A140" s="145"/>
      <c r="I140" s="107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s="22" customFormat="1" x14ac:dyDescent="0.3">
      <c r="A141" s="145"/>
      <c r="I141" s="107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s="22" customFormat="1" x14ac:dyDescent="0.3">
      <c r="A142" s="145"/>
      <c r="I142" s="107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3">
      <c r="A143" s="145"/>
    </row>
    <row r="144" spans="1:35" x14ac:dyDescent="0.3">
      <c r="A144" s="145"/>
    </row>
    <row r="145" spans="1:8" x14ac:dyDescent="0.3">
      <c r="A145" s="145"/>
    </row>
    <row r="146" spans="1:8" x14ac:dyDescent="0.3">
      <c r="A146" s="145"/>
    </row>
    <row r="147" spans="1:8" x14ac:dyDescent="0.3">
      <c r="A147" s="145"/>
    </row>
    <row r="148" spans="1:8" x14ac:dyDescent="0.3">
      <c r="A148" s="145"/>
    </row>
    <row r="149" spans="1:8" x14ac:dyDescent="0.3">
      <c r="A149" s="145"/>
    </row>
    <row r="150" spans="1:8" x14ac:dyDescent="0.3">
      <c r="A150" s="145"/>
    </row>
    <row r="151" spans="1:8" x14ac:dyDescent="0.3">
      <c r="A151" s="145"/>
    </row>
    <row r="152" spans="1:8" x14ac:dyDescent="0.3">
      <c r="A152" s="145"/>
    </row>
    <row r="153" spans="1:8" x14ac:dyDescent="0.3">
      <c r="A153" s="145"/>
    </row>
    <row r="154" spans="1:8" x14ac:dyDescent="0.3">
      <c r="A154" s="145"/>
    </row>
    <row r="155" spans="1:8" x14ac:dyDescent="0.3">
      <c r="A155" s="145"/>
    </row>
    <row r="156" spans="1:8" x14ac:dyDescent="0.3">
      <c r="A156" s="145"/>
    </row>
    <row r="157" spans="1:8" x14ac:dyDescent="0.3">
      <c r="C157"/>
      <c r="E157"/>
      <c r="G157"/>
      <c r="H157"/>
    </row>
    <row r="158" spans="1:8" x14ac:dyDescent="0.3">
      <c r="C158"/>
      <c r="E158"/>
      <c r="G158"/>
      <c r="H158"/>
    </row>
    <row r="159" spans="1:8" x14ac:dyDescent="0.3">
      <c r="C159"/>
      <c r="E159"/>
      <c r="G159"/>
      <c r="H159"/>
    </row>
    <row r="160" spans="1:8" x14ac:dyDescent="0.3">
      <c r="C160"/>
      <c r="E160"/>
      <c r="G160"/>
      <c r="H160"/>
    </row>
    <row r="161" spans="3:8" x14ac:dyDescent="0.3">
      <c r="C161"/>
      <c r="E161"/>
      <c r="G161"/>
      <c r="H161"/>
    </row>
    <row r="162" spans="3:8" x14ac:dyDescent="0.3">
      <c r="C162"/>
      <c r="E162"/>
      <c r="G162"/>
      <c r="H162"/>
    </row>
    <row r="163" spans="3:8" x14ac:dyDescent="0.3">
      <c r="C163"/>
      <c r="E163"/>
      <c r="G163"/>
      <c r="H163"/>
    </row>
    <row r="164" spans="3:8" x14ac:dyDescent="0.3">
      <c r="C164"/>
      <c r="E164"/>
      <c r="G164"/>
      <c r="H164"/>
    </row>
    <row r="165" spans="3:8" x14ac:dyDescent="0.3">
      <c r="C165"/>
      <c r="E165"/>
      <c r="G165"/>
      <c r="H165"/>
    </row>
    <row r="166" spans="3:8" x14ac:dyDescent="0.3">
      <c r="C166"/>
      <c r="E166"/>
      <c r="G166"/>
      <c r="H166"/>
    </row>
    <row r="167" spans="3:8" x14ac:dyDescent="0.3">
      <c r="C167"/>
      <c r="E167"/>
      <c r="G167"/>
      <c r="H167"/>
    </row>
    <row r="168" spans="3:8" x14ac:dyDescent="0.3">
      <c r="C168"/>
      <c r="E168"/>
      <c r="G168"/>
      <c r="H168"/>
    </row>
    <row r="169" spans="3:8" x14ac:dyDescent="0.3">
      <c r="C169"/>
      <c r="E169"/>
      <c r="G169"/>
      <c r="H169"/>
    </row>
    <row r="170" spans="3:8" x14ac:dyDescent="0.3">
      <c r="C170"/>
      <c r="E170"/>
      <c r="G170"/>
      <c r="H170"/>
    </row>
    <row r="171" spans="3:8" x14ac:dyDescent="0.3">
      <c r="C171"/>
      <c r="E171"/>
      <c r="G171"/>
      <c r="H171"/>
    </row>
    <row r="172" spans="3:8" x14ac:dyDescent="0.3">
      <c r="C172"/>
      <c r="E172"/>
      <c r="G172"/>
      <c r="H172"/>
    </row>
    <row r="173" spans="3:8" x14ac:dyDescent="0.3">
      <c r="C173"/>
      <c r="E173"/>
      <c r="G173"/>
      <c r="H173"/>
    </row>
    <row r="174" spans="3:8" x14ac:dyDescent="0.3">
      <c r="C174"/>
      <c r="E174"/>
      <c r="G174"/>
      <c r="H174"/>
    </row>
    <row r="175" spans="3:8" x14ac:dyDescent="0.3">
      <c r="C175"/>
      <c r="E175"/>
      <c r="G175"/>
      <c r="H175"/>
    </row>
    <row r="176" spans="3:8" x14ac:dyDescent="0.3">
      <c r="C176"/>
      <c r="E176"/>
      <c r="G176"/>
      <c r="H176"/>
    </row>
    <row r="177" spans="3:8" x14ac:dyDescent="0.3">
      <c r="C177"/>
      <c r="E177"/>
      <c r="G177"/>
      <c r="H177"/>
    </row>
    <row r="178" spans="3:8" x14ac:dyDescent="0.3">
      <c r="C178"/>
      <c r="E178"/>
      <c r="G178"/>
      <c r="H178"/>
    </row>
    <row r="179" spans="3:8" x14ac:dyDescent="0.3">
      <c r="C179"/>
      <c r="E179"/>
      <c r="G179"/>
      <c r="H179"/>
    </row>
    <row r="180" spans="3:8" x14ac:dyDescent="0.3">
      <c r="C180"/>
      <c r="E180"/>
      <c r="G180"/>
      <c r="H180"/>
    </row>
    <row r="181" spans="3:8" x14ac:dyDescent="0.3">
      <c r="C181"/>
      <c r="E181"/>
      <c r="G181"/>
      <c r="H181"/>
    </row>
    <row r="182" spans="3:8" x14ac:dyDescent="0.3">
      <c r="C182"/>
      <c r="E182"/>
      <c r="G182"/>
      <c r="H182"/>
    </row>
    <row r="183" spans="3:8" x14ac:dyDescent="0.3">
      <c r="C183"/>
      <c r="E183"/>
      <c r="G183"/>
      <c r="H183"/>
    </row>
    <row r="184" spans="3:8" x14ac:dyDescent="0.3">
      <c r="C184"/>
      <c r="E184"/>
      <c r="G184"/>
      <c r="H184"/>
    </row>
    <row r="185" spans="3:8" x14ac:dyDescent="0.3">
      <c r="C185"/>
      <c r="E185"/>
      <c r="G185"/>
      <c r="H185"/>
    </row>
    <row r="186" spans="3:8" x14ac:dyDescent="0.3">
      <c r="C186"/>
      <c r="E186"/>
      <c r="G186"/>
      <c r="H186"/>
    </row>
    <row r="187" spans="3:8" x14ac:dyDescent="0.3">
      <c r="C187"/>
      <c r="E187"/>
      <c r="G187"/>
      <c r="H187"/>
    </row>
    <row r="188" spans="3:8" x14ac:dyDescent="0.3">
      <c r="C188"/>
      <c r="E188"/>
      <c r="G188"/>
      <c r="H188"/>
    </row>
    <row r="189" spans="3:8" x14ac:dyDescent="0.3">
      <c r="C189"/>
      <c r="E189"/>
      <c r="G189"/>
      <c r="H189"/>
    </row>
    <row r="190" spans="3:8" x14ac:dyDescent="0.3">
      <c r="C190"/>
      <c r="E190"/>
      <c r="G190"/>
      <c r="H190"/>
    </row>
    <row r="191" spans="3:8" x14ac:dyDescent="0.3">
      <c r="C191"/>
      <c r="E191"/>
      <c r="G191"/>
      <c r="H191"/>
    </row>
    <row r="192" spans="3:8" x14ac:dyDescent="0.3">
      <c r="C192"/>
      <c r="E192"/>
      <c r="G192"/>
      <c r="H192"/>
    </row>
    <row r="193" spans="3:8" x14ac:dyDescent="0.3">
      <c r="C193"/>
      <c r="E193"/>
      <c r="G193"/>
      <c r="H193"/>
    </row>
    <row r="194" spans="3:8" x14ac:dyDescent="0.3">
      <c r="C194"/>
      <c r="E194"/>
      <c r="G194"/>
      <c r="H194"/>
    </row>
    <row r="195" spans="3:8" x14ac:dyDescent="0.3">
      <c r="C195"/>
      <c r="E195"/>
      <c r="G195"/>
      <c r="H195"/>
    </row>
    <row r="196" spans="3:8" x14ac:dyDescent="0.3">
      <c r="C196"/>
      <c r="E196"/>
      <c r="G196"/>
      <c r="H196"/>
    </row>
    <row r="197" spans="3:8" x14ac:dyDescent="0.3">
      <c r="C197"/>
      <c r="E197"/>
      <c r="G197"/>
      <c r="H197"/>
    </row>
    <row r="198" spans="3:8" x14ac:dyDescent="0.3">
      <c r="C198"/>
      <c r="E198"/>
      <c r="G198"/>
      <c r="H198"/>
    </row>
    <row r="199" spans="3:8" x14ac:dyDescent="0.3">
      <c r="C199"/>
      <c r="E199"/>
      <c r="G199"/>
      <c r="H199"/>
    </row>
    <row r="200" spans="3:8" x14ac:dyDescent="0.3">
      <c r="C200"/>
      <c r="E200"/>
      <c r="G200"/>
      <c r="H200"/>
    </row>
    <row r="201" spans="3:8" x14ac:dyDescent="0.3">
      <c r="C201"/>
      <c r="E201"/>
      <c r="G201"/>
      <c r="H201"/>
    </row>
    <row r="202" spans="3:8" x14ac:dyDescent="0.3">
      <c r="C202"/>
      <c r="E202"/>
      <c r="G202"/>
      <c r="H202"/>
    </row>
    <row r="203" spans="3:8" x14ac:dyDescent="0.3">
      <c r="C203"/>
      <c r="E203"/>
      <c r="G203"/>
      <c r="H203"/>
    </row>
    <row r="204" spans="3:8" x14ac:dyDescent="0.3">
      <c r="C204"/>
      <c r="E204"/>
      <c r="G204"/>
      <c r="H204"/>
    </row>
    <row r="205" spans="3:8" x14ac:dyDescent="0.3">
      <c r="C205"/>
      <c r="E205"/>
      <c r="G205"/>
      <c r="H205"/>
    </row>
    <row r="206" spans="3:8" x14ac:dyDescent="0.3">
      <c r="C206"/>
      <c r="E206"/>
      <c r="G206"/>
      <c r="H206"/>
    </row>
    <row r="207" spans="3:8" x14ac:dyDescent="0.3">
      <c r="C207"/>
      <c r="E207"/>
      <c r="G207"/>
      <c r="H207"/>
    </row>
    <row r="208" spans="3:8" x14ac:dyDescent="0.3">
      <c r="C208"/>
      <c r="E208"/>
      <c r="G208"/>
      <c r="H208"/>
    </row>
    <row r="209" spans="3:8" x14ac:dyDescent="0.3">
      <c r="C209"/>
      <c r="E209"/>
      <c r="G209"/>
      <c r="H209"/>
    </row>
    <row r="210" spans="3:8" x14ac:dyDescent="0.3">
      <c r="C210"/>
      <c r="E210"/>
      <c r="G210"/>
      <c r="H210"/>
    </row>
    <row r="211" spans="3:8" x14ac:dyDescent="0.3">
      <c r="C211"/>
      <c r="E211"/>
      <c r="G211"/>
      <c r="H211"/>
    </row>
    <row r="212" spans="3:8" x14ac:dyDescent="0.3">
      <c r="C212"/>
      <c r="E212"/>
      <c r="G212"/>
      <c r="H212"/>
    </row>
    <row r="213" spans="3:8" x14ac:dyDescent="0.3">
      <c r="C213"/>
      <c r="E213"/>
      <c r="G213"/>
      <c r="H213"/>
    </row>
    <row r="214" spans="3:8" x14ac:dyDescent="0.3">
      <c r="C214"/>
      <c r="E214"/>
      <c r="G214"/>
      <c r="H214"/>
    </row>
    <row r="215" spans="3:8" x14ac:dyDescent="0.3">
      <c r="C215"/>
      <c r="E215"/>
      <c r="G215"/>
      <c r="H215"/>
    </row>
    <row r="216" spans="3:8" x14ac:dyDescent="0.3">
      <c r="C216"/>
      <c r="E216"/>
      <c r="G216"/>
      <c r="H216"/>
    </row>
    <row r="217" spans="3:8" x14ac:dyDescent="0.3">
      <c r="C217"/>
      <c r="E217"/>
      <c r="G217"/>
      <c r="H217"/>
    </row>
    <row r="218" spans="3:8" x14ac:dyDescent="0.3">
      <c r="C218"/>
      <c r="E218"/>
      <c r="G218"/>
      <c r="H218"/>
    </row>
    <row r="219" spans="3:8" x14ac:dyDescent="0.3">
      <c r="C219"/>
      <c r="E219"/>
      <c r="G219"/>
      <c r="H219"/>
    </row>
    <row r="220" spans="3:8" x14ac:dyDescent="0.3">
      <c r="C220"/>
      <c r="E220"/>
      <c r="G220"/>
      <c r="H220"/>
    </row>
    <row r="221" spans="3:8" x14ac:dyDescent="0.3">
      <c r="C221"/>
      <c r="E221"/>
      <c r="G221"/>
      <c r="H221"/>
    </row>
    <row r="222" spans="3:8" x14ac:dyDescent="0.3">
      <c r="C222"/>
      <c r="E222"/>
      <c r="G222"/>
      <c r="H222"/>
    </row>
    <row r="223" spans="3:8" x14ac:dyDescent="0.3">
      <c r="C223"/>
      <c r="E223"/>
      <c r="G223"/>
      <c r="H223"/>
    </row>
    <row r="224" spans="3:8" x14ac:dyDescent="0.3">
      <c r="C224"/>
      <c r="E224"/>
      <c r="G224"/>
      <c r="H224"/>
    </row>
    <row r="225" spans="3:8" x14ac:dyDescent="0.3">
      <c r="C225"/>
      <c r="E225"/>
      <c r="G225"/>
      <c r="H225"/>
    </row>
    <row r="226" spans="3:8" x14ac:dyDescent="0.3">
      <c r="C226"/>
      <c r="E226"/>
      <c r="G226"/>
      <c r="H226"/>
    </row>
    <row r="227" spans="3:8" x14ac:dyDescent="0.3">
      <c r="C227"/>
      <c r="E227"/>
      <c r="G227"/>
      <c r="H227"/>
    </row>
    <row r="228" spans="3:8" x14ac:dyDescent="0.3">
      <c r="C228"/>
      <c r="E228"/>
      <c r="G228"/>
      <c r="H228"/>
    </row>
    <row r="229" spans="3:8" x14ac:dyDescent="0.3">
      <c r="C229"/>
      <c r="E229"/>
      <c r="G229"/>
      <c r="H229"/>
    </row>
    <row r="230" spans="3:8" x14ac:dyDescent="0.3">
      <c r="C230"/>
      <c r="E230"/>
      <c r="G230"/>
      <c r="H230"/>
    </row>
    <row r="231" spans="3:8" x14ac:dyDescent="0.3">
      <c r="C231"/>
      <c r="E231"/>
      <c r="G231"/>
      <c r="H231"/>
    </row>
    <row r="232" spans="3:8" x14ac:dyDescent="0.3">
      <c r="C232"/>
      <c r="E232"/>
      <c r="G232"/>
      <c r="H232"/>
    </row>
    <row r="233" spans="3:8" x14ac:dyDescent="0.3">
      <c r="C233"/>
      <c r="E233"/>
      <c r="G233"/>
      <c r="H233"/>
    </row>
    <row r="234" spans="3:8" x14ac:dyDescent="0.3">
      <c r="C234"/>
      <c r="E234"/>
      <c r="G234"/>
      <c r="H234"/>
    </row>
    <row r="235" spans="3:8" x14ac:dyDescent="0.3">
      <c r="C235"/>
      <c r="E235"/>
      <c r="G235"/>
      <c r="H235"/>
    </row>
    <row r="236" spans="3:8" x14ac:dyDescent="0.3">
      <c r="C236"/>
      <c r="E236"/>
      <c r="G236"/>
      <c r="H236"/>
    </row>
    <row r="237" spans="3:8" x14ac:dyDescent="0.3">
      <c r="C237"/>
      <c r="E237"/>
      <c r="G237"/>
      <c r="H237"/>
    </row>
    <row r="238" spans="3:8" x14ac:dyDescent="0.3">
      <c r="C238"/>
      <c r="E238"/>
      <c r="G238"/>
      <c r="H238"/>
    </row>
    <row r="239" spans="3:8" x14ac:dyDescent="0.3">
      <c r="C239"/>
      <c r="E239"/>
      <c r="G239"/>
      <c r="H239"/>
    </row>
    <row r="240" spans="3:8" x14ac:dyDescent="0.3">
      <c r="C240"/>
      <c r="E240"/>
      <c r="G240"/>
      <c r="H240"/>
    </row>
    <row r="241" spans="3:8" x14ac:dyDescent="0.3">
      <c r="C241"/>
      <c r="E241"/>
      <c r="G241"/>
      <c r="H241"/>
    </row>
    <row r="242" spans="3:8" x14ac:dyDescent="0.3">
      <c r="C242"/>
      <c r="E242"/>
      <c r="G242"/>
      <c r="H242"/>
    </row>
    <row r="243" spans="3:8" x14ac:dyDescent="0.3">
      <c r="C243"/>
      <c r="E243"/>
      <c r="G243"/>
      <c r="H243"/>
    </row>
    <row r="244" spans="3:8" x14ac:dyDescent="0.3">
      <c r="C244"/>
      <c r="E244"/>
      <c r="G244"/>
      <c r="H244"/>
    </row>
    <row r="245" spans="3:8" x14ac:dyDescent="0.3">
      <c r="C245"/>
      <c r="E245"/>
      <c r="G245"/>
      <c r="H245"/>
    </row>
    <row r="246" spans="3:8" x14ac:dyDescent="0.3">
      <c r="C246"/>
      <c r="E246"/>
      <c r="G246"/>
      <c r="H246"/>
    </row>
    <row r="247" spans="3:8" x14ac:dyDescent="0.3">
      <c r="C247"/>
      <c r="E247"/>
      <c r="G247"/>
      <c r="H247"/>
    </row>
    <row r="248" spans="3:8" x14ac:dyDescent="0.3">
      <c r="C248"/>
      <c r="E248"/>
      <c r="G248"/>
      <c r="H248"/>
    </row>
    <row r="249" spans="3:8" x14ac:dyDescent="0.3">
      <c r="C249"/>
      <c r="E249"/>
      <c r="G249"/>
      <c r="H249"/>
    </row>
    <row r="250" spans="3:8" x14ac:dyDescent="0.3">
      <c r="C250"/>
      <c r="E250"/>
      <c r="G250"/>
      <c r="H250"/>
    </row>
    <row r="251" spans="3:8" x14ac:dyDescent="0.3">
      <c r="C251"/>
      <c r="E251"/>
      <c r="G251"/>
      <c r="H251"/>
    </row>
    <row r="252" spans="3:8" x14ac:dyDescent="0.3">
      <c r="C252"/>
      <c r="E252"/>
      <c r="G252"/>
      <c r="H252"/>
    </row>
    <row r="253" spans="3:8" x14ac:dyDescent="0.3">
      <c r="C253"/>
      <c r="E253"/>
      <c r="G253"/>
      <c r="H253"/>
    </row>
    <row r="254" spans="3:8" x14ac:dyDescent="0.3">
      <c r="C254"/>
      <c r="E254"/>
      <c r="G254"/>
      <c r="H254"/>
    </row>
    <row r="255" spans="3:8" x14ac:dyDescent="0.3">
      <c r="C255"/>
      <c r="E255"/>
      <c r="G255"/>
      <c r="H255"/>
    </row>
    <row r="256" spans="3:8" x14ac:dyDescent="0.3">
      <c r="C256"/>
      <c r="E256"/>
      <c r="G256"/>
      <c r="H256"/>
    </row>
    <row r="257" spans="3:8" x14ac:dyDescent="0.3">
      <c r="C257"/>
      <c r="E257"/>
      <c r="G257"/>
      <c r="H257"/>
    </row>
    <row r="258" spans="3:8" x14ac:dyDescent="0.3">
      <c r="C258"/>
      <c r="E258"/>
      <c r="G258"/>
      <c r="H258"/>
    </row>
    <row r="259" spans="3:8" x14ac:dyDescent="0.3">
      <c r="C259"/>
      <c r="E259"/>
      <c r="G259"/>
      <c r="H259"/>
    </row>
    <row r="260" spans="3:8" x14ac:dyDescent="0.3">
      <c r="C260"/>
      <c r="E260"/>
      <c r="G260"/>
      <c r="H260"/>
    </row>
    <row r="261" spans="3:8" x14ac:dyDescent="0.3">
      <c r="C261"/>
      <c r="E261"/>
      <c r="G261"/>
      <c r="H261"/>
    </row>
    <row r="262" spans="3:8" x14ac:dyDescent="0.3">
      <c r="C262"/>
      <c r="E262"/>
      <c r="G262"/>
      <c r="H262"/>
    </row>
    <row r="263" spans="3:8" x14ac:dyDescent="0.3">
      <c r="C263"/>
      <c r="E263"/>
      <c r="G263"/>
      <c r="H263"/>
    </row>
    <row r="264" spans="3:8" x14ac:dyDescent="0.3">
      <c r="C264"/>
      <c r="E264"/>
      <c r="G264"/>
      <c r="H264"/>
    </row>
    <row r="265" spans="3:8" x14ac:dyDescent="0.3">
      <c r="C265"/>
      <c r="E265"/>
      <c r="G265"/>
      <c r="H265"/>
    </row>
    <row r="266" spans="3:8" x14ac:dyDescent="0.3">
      <c r="C266"/>
      <c r="E266"/>
      <c r="G266"/>
      <c r="H266"/>
    </row>
    <row r="267" spans="3:8" x14ac:dyDescent="0.3">
      <c r="C267"/>
      <c r="E267"/>
      <c r="G267"/>
      <c r="H267"/>
    </row>
  </sheetData>
  <autoFilter ref="A4:AB108" xr:uid="{00000000-0009-0000-0000-000003000000}"/>
  <mergeCells count="3">
    <mergeCell ref="L1:M1"/>
    <mergeCell ref="N1:T1"/>
    <mergeCell ref="U1:AA1"/>
  </mergeCells>
  <conditionalFormatting sqref="AC14 L4:AA108">
    <cfRule type="cellIs" dxfId="125" priority="8" operator="between">
      <formula>0.9</formula>
      <formula>3.1</formula>
    </cfRule>
  </conditionalFormatting>
  <conditionalFormatting sqref="AC33:AC34 AC27">
    <cfRule type="cellIs" dxfId="124" priority="7" operator="between">
      <formula>0.9</formula>
      <formula>3.1</formula>
    </cfRule>
  </conditionalFormatting>
  <conditionalFormatting sqref="AC3">
    <cfRule type="cellIs" dxfId="123" priority="6" operator="between">
      <formula>0.9</formula>
      <formula>3.1</formula>
    </cfRule>
  </conditionalFormatting>
  <conditionalFormatting sqref="AC25">
    <cfRule type="cellIs" dxfId="122" priority="5" operator="between">
      <formula>0.9</formula>
      <formula>3.1</formula>
    </cfRule>
  </conditionalFormatting>
  <conditionalFormatting sqref="AC63">
    <cfRule type="cellIs" dxfId="121" priority="4" operator="between">
      <formula>0.9</formula>
      <formula>3.1</formula>
    </cfRule>
  </conditionalFormatting>
  <conditionalFormatting sqref="AC79">
    <cfRule type="cellIs" dxfId="120" priority="3" operator="between">
      <formula>0.9</formula>
      <formula>3.1</formula>
    </cfRule>
  </conditionalFormatting>
  <conditionalFormatting sqref="AC93">
    <cfRule type="cellIs" dxfId="119" priority="2" operator="between">
      <formula>0.9</formula>
      <formula>3.1</formula>
    </cfRule>
  </conditionalFormatting>
  <conditionalFormatting sqref="AC100 AC87 AC85 AC57 AC51 AC31 AC28 AC22:AC23 AC18:AC19">
    <cfRule type="cellIs" dxfId="118" priority="1" operator="between">
      <formula>0.9</formula>
      <formula>3.1</formula>
    </cfRule>
  </conditionalFormatting>
  <pageMargins left="0.51181102362204722" right="0.51181102362204722" top="0.35433070866141736" bottom="0.35433070866141736" header="0.31496062992125984" footer="0.31496062992125984"/>
  <pageSetup paperSize="9" scale="63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165FD-EA18-4327-A596-D23A17516309}">
  <sheetPr>
    <pageSetUpPr fitToPage="1"/>
  </sheetPr>
  <dimension ref="A1:R267"/>
  <sheetViews>
    <sheetView workbookViewId="0">
      <pane xSplit="11" ySplit="4" topLeftCell="L5" activePane="bottomRight" state="frozen"/>
      <selection activeCell="A82" sqref="A82"/>
      <selection pane="topRight" activeCell="A82" sqref="A82"/>
      <selection pane="bottomLeft" activeCell="A82" sqref="A82"/>
      <selection pane="bottomRight" activeCell="A5" sqref="A5"/>
    </sheetView>
  </sheetViews>
  <sheetFormatPr defaultRowHeight="14.4" outlineLevelRow="2" outlineLevelCol="1" x14ac:dyDescent="0.3"/>
  <cols>
    <col min="1" max="1" width="26.44140625" customWidth="1"/>
    <col min="2" max="2" width="9.44140625" style="22" customWidth="1"/>
    <col min="3" max="3" width="13.88671875" style="22" hidden="1" customWidth="1" outlineLevel="1"/>
    <col min="4" max="4" width="11.6640625" style="22" customWidth="1" collapsed="1"/>
    <col min="5" max="5" width="14.6640625" style="22" hidden="1" customWidth="1" outlineLevel="1"/>
    <col min="6" max="6" width="11.33203125" style="22" customWidth="1" collapsed="1"/>
    <col min="7" max="7" width="14" style="22" customWidth="1"/>
    <col min="8" max="8" width="11.33203125" style="22" customWidth="1"/>
    <col min="9" max="9" width="11.44140625" style="107" hidden="1" customWidth="1" outlineLevel="1"/>
    <col min="10" max="10" width="8.109375" style="22" hidden="1" customWidth="1" outlineLevel="1"/>
    <col min="11" max="11" width="7.6640625" customWidth="1" collapsed="1"/>
    <col min="12" max="13" width="7.6640625" customWidth="1"/>
    <col min="14" max="15" width="7.33203125" customWidth="1"/>
    <col min="16" max="17" width="8" customWidth="1"/>
  </cols>
  <sheetData>
    <row r="1" spans="1:17" ht="30.6" customHeight="1" thickBot="1" x14ac:dyDescent="0.35">
      <c r="A1" s="1" t="s">
        <v>124</v>
      </c>
      <c r="C1"/>
      <c r="E1"/>
      <c r="G1"/>
      <c r="H1"/>
      <c r="L1" s="165" t="s">
        <v>155</v>
      </c>
      <c r="M1" s="166"/>
      <c r="N1" s="170" t="s">
        <v>242</v>
      </c>
      <c r="O1" s="171"/>
      <c r="P1" s="170" t="s">
        <v>242</v>
      </c>
      <c r="Q1" s="171"/>
    </row>
    <row r="2" spans="1:17" outlineLevel="1" x14ac:dyDescent="0.3">
      <c r="A2" s="1" t="s">
        <v>243</v>
      </c>
      <c r="C2"/>
      <c r="E2"/>
      <c r="G2"/>
      <c r="H2"/>
      <c r="L2" s="108" t="s">
        <v>137</v>
      </c>
      <c r="M2" s="109" t="s">
        <v>141</v>
      </c>
      <c r="N2" s="110" t="s">
        <v>137</v>
      </c>
      <c r="O2" s="112" t="s">
        <v>137</v>
      </c>
      <c r="P2" s="110" t="s">
        <v>141</v>
      </c>
      <c r="Q2" s="112" t="s">
        <v>141</v>
      </c>
    </row>
    <row r="3" spans="1:17" ht="15" outlineLevel="1" thickBot="1" x14ac:dyDescent="0.35">
      <c r="A3" s="146" t="s">
        <v>158</v>
      </c>
      <c r="C3"/>
      <c r="E3"/>
      <c r="G3"/>
      <c r="H3"/>
      <c r="L3" s="113"/>
      <c r="M3" s="114"/>
      <c r="N3" s="115" t="s">
        <v>244</v>
      </c>
      <c r="O3" s="117" t="s">
        <v>245</v>
      </c>
      <c r="P3" s="115" t="s">
        <v>244</v>
      </c>
      <c r="Q3" s="117" t="s">
        <v>245</v>
      </c>
    </row>
    <row r="4" spans="1:17" s="128" customFormat="1" ht="43.2" x14ac:dyDescent="0.3">
      <c r="A4" s="118" t="s">
        <v>3</v>
      </c>
      <c r="B4" s="119" t="s">
        <v>246</v>
      </c>
      <c r="C4" s="120" t="s">
        <v>247</v>
      </c>
      <c r="D4" s="119" t="s">
        <v>168</v>
      </c>
      <c r="E4" s="120" t="s">
        <v>248</v>
      </c>
      <c r="F4" s="119" t="s">
        <v>170</v>
      </c>
      <c r="G4" s="119" t="s">
        <v>5</v>
      </c>
      <c r="H4" s="119" t="s">
        <v>171</v>
      </c>
      <c r="I4" s="121" t="s">
        <v>172</v>
      </c>
      <c r="J4" s="122" t="s">
        <v>104</v>
      </c>
      <c r="K4" s="123" t="s">
        <v>173</v>
      </c>
      <c r="L4" s="124" t="s">
        <v>174</v>
      </c>
      <c r="M4" s="125" t="s">
        <v>175</v>
      </c>
      <c r="N4" s="126" t="str">
        <f>N2&amp;" "&amp;N3</f>
        <v>F 18-49</v>
      </c>
      <c r="O4" s="125" t="str">
        <f>O2&amp;" "&amp;O3</f>
        <v>F 50-99</v>
      </c>
      <c r="P4" s="126" t="str">
        <f>P2&amp;" "&amp;P3</f>
        <v>M 18-49</v>
      </c>
      <c r="Q4" s="125" t="str">
        <f>Q2&amp;" "&amp;Q3</f>
        <v>M 50-99</v>
      </c>
    </row>
    <row r="5" spans="1:17" x14ac:dyDescent="0.3">
      <c r="A5" s="129" t="s">
        <v>10</v>
      </c>
      <c r="B5" s="80">
        <v>12</v>
      </c>
      <c r="C5" s="80">
        <v>1190</v>
      </c>
      <c r="D5" s="80">
        <v>0</v>
      </c>
      <c r="E5" s="80">
        <f t="shared" ref="E5:E68" si="0">ROUND(C5/B5*D5,2)</f>
        <v>0</v>
      </c>
      <c r="F5" s="80">
        <f t="shared" ref="F5:G36" si="1">B5+D5</f>
        <v>12</v>
      </c>
      <c r="G5" s="15">
        <f t="shared" si="1"/>
        <v>1190</v>
      </c>
      <c r="H5" s="130">
        <f t="shared" ref="H5:H68" si="2">IFERROR((101-G5/F5),0)</f>
        <v>1.8333333333333286</v>
      </c>
      <c r="I5" s="131" t="s">
        <v>244</v>
      </c>
      <c r="J5" s="114" t="s">
        <v>137</v>
      </c>
      <c r="K5" s="132">
        <f t="shared" ref="K5:K36" si="3">IF(F5&lt;12,"",COUNTIFS($F$4:$F$108,"&gt;="&amp;12,$G$4:$G$108,"&gt;"&amp;$G5)+1)</f>
        <v>1</v>
      </c>
      <c r="L5" s="133">
        <f t="shared" ref="L5:M24" si="4">IF(OR($F5&lt;12,$J5&lt;&gt;L$2),"N/A",COUNTIFS($J$4:$J$108,L$2,$F$4:$F$108,"&gt;="&amp;12,$G$4:$G$108,"&gt;"&amp;$G5)+1)</f>
        <v>1</v>
      </c>
      <c r="M5" s="114" t="str">
        <f t="shared" si="4"/>
        <v>N/A</v>
      </c>
      <c r="N5" s="113">
        <f t="shared" ref="N5:Q24" si="5">IF(OR($F5&lt;12,$J5&lt;&gt;N$2,$I5&lt;&gt;N$3),"",COUNTIFS($J$4:$J$108,N$2,$I$4:$I$108,N$3,$F$4:$F$108,"&gt;="&amp;12,$G$4:$G$108,"&gt;"&amp;$G5)+1)</f>
        <v>1</v>
      </c>
      <c r="O5" s="114" t="str">
        <f t="shared" si="5"/>
        <v/>
      </c>
      <c r="P5" s="113" t="str">
        <f t="shared" si="5"/>
        <v/>
      </c>
      <c r="Q5" s="114" t="str">
        <f t="shared" si="5"/>
        <v/>
      </c>
    </row>
    <row r="6" spans="1:17" x14ac:dyDescent="0.3">
      <c r="A6" s="129" t="s">
        <v>19</v>
      </c>
      <c r="B6" s="80">
        <v>12</v>
      </c>
      <c r="C6" s="80">
        <v>1178</v>
      </c>
      <c r="D6" s="80">
        <v>0</v>
      </c>
      <c r="E6" s="80">
        <f t="shared" si="0"/>
        <v>0</v>
      </c>
      <c r="F6" s="80">
        <f t="shared" si="1"/>
        <v>12</v>
      </c>
      <c r="G6" s="15">
        <f t="shared" si="1"/>
        <v>1178</v>
      </c>
      <c r="H6" s="130">
        <f t="shared" si="2"/>
        <v>2.8333333333333286</v>
      </c>
      <c r="I6" s="131" t="s">
        <v>245</v>
      </c>
      <c r="J6" s="114" t="s">
        <v>141</v>
      </c>
      <c r="K6" s="132">
        <f t="shared" si="3"/>
        <v>2</v>
      </c>
      <c r="L6" s="133" t="str">
        <f t="shared" si="4"/>
        <v>N/A</v>
      </c>
      <c r="M6" s="114">
        <f t="shared" si="4"/>
        <v>1</v>
      </c>
      <c r="N6" s="113" t="str">
        <f t="shared" si="5"/>
        <v/>
      </c>
      <c r="O6" s="114" t="str">
        <f t="shared" si="5"/>
        <v/>
      </c>
      <c r="P6" s="113" t="str">
        <f t="shared" si="5"/>
        <v/>
      </c>
      <c r="Q6" s="114">
        <f t="shared" si="5"/>
        <v>1</v>
      </c>
    </row>
    <row r="7" spans="1:17" x14ac:dyDescent="0.3">
      <c r="A7" s="129" t="s">
        <v>13</v>
      </c>
      <c r="B7" s="80">
        <v>12</v>
      </c>
      <c r="C7" s="80">
        <v>1167</v>
      </c>
      <c r="D7" s="80">
        <v>0</v>
      </c>
      <c r="E7" s="80">
        <f t="shared" si="0"/>
        <v>0</v>
      </c>
      <c r="F7" s="80">
        <f t="shared" si="1"/>
        <v>12</v>
      </c>
      <c r="G7" s="15">
        <f t="shared" si="1"/>
        <v>1167</v>
      </c>
      <c r="H7" s="130">
        <f t="shared" si="2"/>
        <v>3.75</v>
      </c>
      <c r="I7" s="131" t="s">
        <v>244</v>
      </c>
      <c r="J7" s="114" t="s">
        <v>137</v>
      </c>
      <c r="K7" s="132">
        <f t="shared" si="3"/>
        <v>3</v>
      </c>
      <c r="L7" s="133">
        <f t="shared" si="4"/>
        <v>2</v>
      </c>
      <c r="M7" s="114" t="str">
        <f t="shared" si="4"/>
        <v>N/A</v>
      </c>
      <c r="N7" s="113">
        <f t="shared" si="5"/>
        <v>2</v>
      </c>
      <c r="O7" s="114" t="str">
        <f t="shared" si="5"/>
        <v/>
      </c>
      <c r="P7" s="113" t="str">
        <f t="shared" si="5"/>
        <v/>
      </c>
      <c r="Q7" s="114" t="str">
        <f t="shared" si="5"/>
        <v/>
      </c>
    </row>
    <row r="8" spans="1:17" x14ac:dyDescent="0.3">
      <c r="A8" s="129" t="s">
        <v>16</v>
      </c>
      <c r="B8" s="80">
        <v>11</v>
      </c>
      <c r="C8" s="80">
        <v>1032</v>
      </c>
      <c r="D8" s="80">
        <v>1</v>
      </c>
      <c r="E8" s="80">
        <f t="shared" si="0"/>
        <v>93.82</v>
      </c>
      <c r="F8" s="80">
        <f t="shared" si="1"/>
        <v>12</v>
      </c>
      <c r="G8" s="15">
        <f t="shared" si="1"/>
        <v>1125.82</v>
      </c>
      <c r="H8" s="130">
        <f t="shared" si="2"/>
        <v>7.181666666666672</v>
      </c>
      <c r="I8" s="131" t="s">
        <v>244</v>
      </c>
      <c r="J8" s="114" t="s">
        <v>137</v>
      </c>
      <c r="K8" s="132">
        <f t="shared" si="3"/>
        <v>4</v>
      </c>
      <c r="L8" s="133">
        <f t="shared" si="4"/>
        <v>3</v>
      </c>
      <c r="M8" s="114" t="str">
        <f t="shared" si="4"/>
        <v>N/A</v>
      </c>
      <c r="N8" s="113">
        <f t="shared" si="5"/>
        <v>3</v>
      </c>
      <c r="O8" s="114" t="str">
        <f t="shared" si="5"/>
        <v/>
      </c>
      <c r="P8" s="113" t="str">
        <f t="shared" si="5"/>
        <v/>
      </c>
      <c r="Q8" s="114" t="str">
        <f t="shared" si="5"/>
        <v/>
      </c>
    </row>
    <row r="9" spans="1:17" x14ac:dyDescent="0.3">
      <c r="A9" s="129" t="s">
        <v>249</v>
      </c>
      <c r="B9" s="80">
        <v>12</v>
      </c>
      <c r="C9" s="80">
        <v>1125</v>
      </c>
      <c r="D9" s="80">
        <v>0</v>
      </c>
      <c r="E9" s="80">
        <f t="shared" si="0"/>
        <v>0</v>
      </c>
      <c r="F9" s="80">
        <f t="shared" si="1"/>
        <v>12</v>
      </c>
      <c r="G9" s="15">
        <f t="shared" si="1"/>
        <v>1125</v>
      </c>
      <c r="H9" s="130">
        <f t="shared" si="2"/>
        <v>7.25</v>
      </c>
      <c r="I9" s="131" t="s">
        <v>245</v>
      </c>
      <c r="J9" s="114" t="s">
        <v>137</v>
      </c>
      <c r="K9" s="132">
        <f t="shared" si="3"/>
        <v>5</v>
      </c>
      <c r="L9" s="133">
        <f t="shared" si="4"/>
        <v>4</v>
      </c>
      <c r="M9" s="114" t="str">
        <f t="shared" si="4"/>
        <v>N/A</v>
      </c>
      <c r="N9" s="113" t="str">
        <f t="shared" si="5"/>
        <v/>
      </c>
      <c r="O9" s="114">
        <f t="shared" si="5"/>
        <v>1</v>
      </c>
      <c r="P9" s="113" t="str">
        <f t="shared" si="5"/>
        <v/>
      </c>
      <c r="Q9" s="114" t="str">
        <f t="shared" si="5"/>
        <v/>
      </c>
    </row>
    <row r="10" spans="1:17" x14ac:dyDescent="0.3">
      <c r="A10" s="129" t="s">
        <v>222</v>
      </c>
      <c r="B10" s="80">
        <v>12</v>
      </c>
      <c r="C10" s="80">
        <v>1125</v>
      </c>
      <c r="D10" s="80">
        <v>0</v>
      </c>
      <c r="E10" s="80">
        <f t="shared" si="0"/>
        <v>0</v>
      </c>
      <c r="F10" s="80">
        <f t="shared" si="1"/>
        <v>12</v>
      </c>
      <c r="G10" s="15">
        <f t="shared" si="1"/>
        <v>1125</v>
      </c>
      <c r="H10" s="130">
        <f t="shared" si="2"/>
        <v>7.25</v>
      </c>
      <c r="I10" s="131" t="s">
        <v>244</v>
      </c>
      <c r="J10" s="114" t="s">
        <v>137</v>
      </c>
      <c r="K10" s="132">
        <f t="shared" si="3"/>
        <v>5</v>
      </c>
      <c r="L10" s="133">
        <f t="shared" si="4"/>
        <v>4</v>
      </c>
      <c r="M10" s="114" t="str">
        <f t="shared" si="4"/>
        <v>N/A</v>
      </c>
      <c r="N10" s="113">
        <f t="shared" si="5"/>
        <v>4</v>
      </c>
      <c r="O10" s="114" t="str">
        <f t="shared" si="5"/>
        <v/>
      </c>
      <c r="P10" s="113" t="str">
        <f t="shared" si="5"/>
        <v/>
      </c>
      <c r="Q10" s="114" t="str">
        <f t="shared" si="5"/>
        <v/>
      </c>
    </row>
    <row r="11" spans="1:17" x14ac:dyDescent="0.3">
      <c r="A11" s="129" t="s">
        <v>250</v>
      </c>
      <c r="B11" s="80">
        <v>12</v>
      </c>
      <c r="C11" s="80">
        <v>1110</v>
      </c>
      <c r="D11" s="80">
        <v>0</v>
      </c>
      <c r="E11" s="80">
        <f t="shared" si="0"/>
        <v>0</v>
      </c>
      <c r="F11" s="80">
        <f t="shared" si="1"/>
        <v>12</v>
      </c>
      <c r="G11" s="15">
        <f t="shared" si="1"/>
        <v>1110</v>
      </c>
      <c r="H11" s="130">
        <f t="shared" si="2"/>
        <v>8.5</v>
      </c>
      <c r="I11" s="131" t="s">
        <v>245</v>
      </c>
      <c r="J11" s="114" t="s">
        <v>137</v>
      </c>
      <c r="K11" s="132">
        <f t="shared" si="3"/>
        <v>7</v>
      </c>
      <c r="L11" s="133">
        <f t="shared" si="4"/>
        <v>6</v>
      </c>
      <c r="M11" s="114" t="str">
        <f t="shared" si="4"/>
        <v>N/A</v>
      </c>
      <c r="N11" s="113" t="str">
        <f t="shared" si="5"/>
        <v/>
      </c>
      <c r="O11" s="114">
        <f t="shared" si="5"/>
        <v>2</v>
      </c>
      <c r="P11" s="113" t="str">
        <f t="shared" si="5"/>
        <v/>
      </c>
      <c r="Q11" s="114" t="str">
        <f t="shared" si="5"/>
        <v/>
      </c>
    </row>
    <row r="12" spans="1:17" x14ac:dyDescent="0.3">
      <c r="A12" s="129" t="s">
        <v>22</v>
      </c>
      <c r="B12" s="80">
        <v>10</v>
      </c>
      <c r="C12" s="80">
        <v>912</v>
      </c>
      <c r="D12" s="80">
        <v>2</v>
      </c>
      <c r="E12" s="80">
        <f t="shared" si="0"/>
        <v>182.4</v>
      </c>
      <c r="F12" s="80">
        <f t="shared" si="1"/>
        <v>12</v>
      </c>
      <c r="G12" s="15">
        <f t="shared" si="1"/>
        <v>1094.4000000000001</v>
      </c>
      <c r="H12" s="130">
        <f t="shared" si="2"/>
        <v>9.7999999999999972</v>
      </c>
      <c r="I12" s="131" t="s">
        <v>245</v>
      </c>
      <c r="J12" s="114" t="s">
        <v>141</v>
      </c>
      <c r="K12" s="132">
        <f t="shared" si="3"/>
        <v>8</v>
      </c>
      <c r="L12" s="133" t="str">
        <f t="shared" si="4"/>
        <v>N/A</v>
      </c>
      <c r="M12" s="114">
        <f t="shared" si="4"/>
        <v>2</v>
      </c>
      <c r="N12" s="113" t="str">
        <f t="shared" si="5"/>
        <v/>
      </c>
      <c r="O12" s="114" t="str">
        <f t="shared" si="5"/>
        <v/>
      </c>
      <c r="P12" s="113" t="str">
        <f t="shared" si="5"/>
        <v/>
      </c>
      <c r="Q12" s="114">
        <f t="shared" si="5"/>
        <v>2</v>
      </c>
    </row>
    <row r="13" spans="1:17" x14ac:dyDescent="0.3">
      <c r="A13" s="129" t="s">
        <v>189</v>
      </c>
      <c r="B13" s="80">
        <v>11</v>
      </c>
      <c r="C13" s="80">
        <v>1003</v>
      </c>
      <c r="D13" s="80">
        <v>1</v>
      </c>
      <c r="E13" s="80">
        <f t="shared" si="0"/>
        <v>91.18</v>
      </c>
      <c r="F13" s="80">
        <f t="shared" si="1"/>
        <v>12</v>
      </c>
      <c r="G13" s="15">
        <f t="shared" si="1"/>
        <v>1094.18</v>
      </c>
      <c r="H13" s="130">
        <f t="shared" si="2"/>
        <v>9.818333333333328</v>
      </c>
      <c r="I13" s="131" t="s">
        <v>244</v>
      </c>
      <c r="J13" s="114" t="s">
        <v>137</v>
      </c>
      <c r="K13" s="132">
        <f t="shared" si="3"/>
        <v>9</v>
      </c>
      <c r="L13" s="133">
        <f t="shared" si="4"/>
        <v>7</v>
      </c>
      <c r="M13" s="114" t="str">
        <f t="shared" si="4"/>
        <v>N/A</v>
      </c>
      <c r="N13" s="113">
        <f t="shared" si="5"/>
        <v>5</v>
      </c>
      <c r="O13" s="114" t="str">
        <f t="shared" si="5"/>
        <v/>
      </c>
      <c r="P13" s="113" t="str">
        <f t="shared" si="5"/>
        <v/>
      </c>
      <c r="Q13" s="114" t="str">
        <f t="shared" si="5"/>
        <v/>
      </c>
    </row>
    <row r="14" spans="1:17" x14ac:dyDescent="0.3">
      <c r="A14" s="129" t="s">
        <v>251</v>
      </c>
      <c r="B14" s="80">
        <v>12</v>
      </c>
      <c r="C14" s="80">
        <v>1085</v>
      </c>
      <c r="D14" s="80">
        <v>0</v>
      </c>
      <c r="E14" s="80">
        <f t="shared" si="0"/>
        <v>0</v>
      </c>
      <c r="F14" s="80">
        <f t="shared" si="1"/>
        <v>12</v>
      </c>
      <c r="G14" s="15">
        <f t="shared" si="1"/>
        <v>1085</v>
      </c>
      <c r="H14" s="130">
        <f t="shared" si="2"/>
        <v>10.583333333333329</v>
      </c>
      <c r="I14" s="131" t="s">
        <v>245</v>
      </c>
      <c r="J14" s="114" t="s">
        <v>137</v>
      </c>
      <c r="K14" s="132">
        <f t="shared" si="3"/>
        <v>10</v>
      </c>
      <c r="L14" s="133">
        <f t="shared" si="4"/>
        <v>8</v>
      </c>
      <c r="M14" s="114" t="str">
        <f t="shared" si="4"/>
        <v>N/A</v>
      </c>
      <c r="N14" s="113" t="str">
        <f t="shared" si="5"/>
        <v/>
      </c>
      <c r="O14" s="114">
        <f t="shared" si="5"/>
        <v>3</v>
      </c>
      <c r="P14" s="113" t="str">
        <f t="shared" si="5"/>
        <v/>
      </c>
      <c r="Q14" s="114" t="str">
        <f t="shared" si="5"/>
        <v/>
      </c>
    </row>
    <row r="15" spans="1:17" x14ac:dyDescent="0.3">
      <c r="A15" s="129" t="s">
        <v>252</v>
      </c>
      <c r="B15" s="80">
        <v>9</v>
      </c>
      <c r="C15" s="80">
        <v>862</v>
      </c>
      <c r="D15" s="80">
        <v>2</v>
      </c>
      <c r="E15" s="80">
        <f t="shared" si="0"/>
        <v>191.56</v>
      </c>
      <c r="F15" s="80">
        <f t="shared" si="1"/>
        <v>11</v>
      </c>
      <c r="G15" s="15">
        <f t="shared" si="1"/>
        <v>1053.56</v>
      </c>
      <c r="H15" s="130">
        <f t="shared" si="2"/>
        <v>5.2218181818181932</v>
      </c>
      <c r="I15" s="131" t="s">
        <v>245</v>
      </c>
      <c r="J15" s="114" t="s">
        <v>141</v>
      </c>
      <c r="K15" s="132" t="str">
        <f t="shared" si="3"/>
        <v/>
      </c>
      <c r="L15" s="133" t="str">
        <f t="shared" si="4"/>
        <v>N/A</v>
      </c>
      <c r="M15" s="114" t="str">
        <f t="shared" si="4"/>
        <v>N/A</v>
      </c>
      <c r="N15" s="113" t="str">
        <f t="shared" si="5"/>
        <v/>
      </c>
      <c r="O15" s="114" t="str">
        <f t="shared" si="5"/>
        <v/>
      </c>
      <c r="P15" s="113" t="str">
        <f t="shared" si="5"/>
        <v/>
      </c>
      <c r="Q15" s="114" t="str">
        <f t="shared" si="5"/>
        <v/>
      </c>
    </row>
    <row r="16" spans="1:17" x14ac:dyDescent="0.3">
      <c r="A16" s="129" t="s">
        <v>214</v>
      </c>
      <c r="B16" s="80">
        <v>9</v>
      </c>
      <c r="C16" s="80">
        <v>799</v>
      </c>
      <c r="D16" s="80">
        <v>2</v>
      </c>
      <c r="E16" s="80">
        <f t="shared" si="0"/>
        <v>177.56</v>
      </c>
      <c r="F16" s="80">
        <f t="shared" si="1"/>
        <v>11</v>
      </c>
      <c r="G16" s="15">
        <f t="shared" si="1"/>
        <v>976.56</v>
      </c>
      <c r="H16" s="130">
        <f t="shared" si="2"/>
        <v>12.221818181818193</v>
      </c>
      <c r="I16" s="131" t="s">
        <v>245</v>
      </c>
      <c r="J16" s="114" t="s">
        <v>141</v>
      </c>
      <c r="K16" s="132" t="str">
        <f t="shared" si="3"/>
        <v/>
      </c>
      <c r="L16" s="133" t="str">
        <f t="shared" si="4"/>
        <v>N/A</v>
      </c>
      <c r="M16" s="114" t="str">
        <f t="shared" si="4"/>
        <v>N/A</v>
      </c>
      <c r="N16" s="113" t="str">
        <f t="shared" si="5"/>
        <v/>
      </c>
      <c r="O16" s="114" t="str">
        <f t="shared" si="5"/>
        <v/>
      </c>
      <c r="P16" s="113" t="str">
        <f t="shared" si="5"/>
        <v/>
      </c>
      <c r="Q16" s="114" t="str">
        <f t="shared" si="5"/>
        <v/>
      </c>
    </row>
    <row r="17" spans="1:17" x14ac:dyDescent="0.3">
      <c r="A17" s="129" t="s">
        <v>191</v>
      </c>
      <c r="B17" s="80">
        <v>8</v>
      </c>
      <c r="C17" s="80">
        <v>756</v>
      </c>
      <c r="D17" s="80">
        <v>2</v>
      </c>
      <c r="E17" s="80">
        <f t="shared" si="0"/>
        <v>189</v>
      </c>
      <c r="F17" s="80">
        <f t="shared" si="1"/>
        <v>10</v>
      </c>
      <c r="G17" s="15">
        <f t="shared" si="1"/>
        <v>945</v>
      </c>
      <c r="H17" s="130">
        <f t="shared" si="2"/>
        <v>6.5</v>
      </c>
      <c r="I17" s="131" t="s">
        <v>245</v>
      </c>
      <c r="J17" s="114" t="s">
        <v>137</v>
      </c>
      <c r="K17" s="132" t="str">
        <f t="shared" si="3"/>
        <v/>
      </c>
      <c r="L17" s="133" t="str">
        <f t="shared" si="4"/>
        <v>N/A</v>
      </c>
      <c r="M17" s="114" t="str">
        <f t="shared" si="4"/>
        <v>N/A</v>
      </c>
      <c r="N17" s="113" t="str">
        <f t="shared" si="5"/>
        <v/>
      </c>
      <c r="O17" s="114" t="str">
        <f t="shared" si="5"/>
        <v/>
      </c>
      <c r="P17" s="113" t="str">
        <f t="shared" si="5"/>
        <v/>
      </c>
      <c r="Q17" s="114" t="str">
        <f t="shared" si="5"/>
        <v/>
      </c>
    </row>
    <row r="18" spans="1:17" x14ac:dyDescent="0.3">
      <c r="A18" s="129" t="s">
        <v>188</v>
      </c>
      <c r="B18" s="80">
        <v>9</v>
      </c>
      <c r="C18" s="80">
        <v>890</v>
      </c>
      <c r="D18" s="80">
        <v>0</v>
      </c>
      <c r="E18" s="80">
        <f t="shared" si="0"/>
        <v>0</v>
      </c>
      <c r="F18" s="80">
        <f t="shared" si="1"/>
        <v>9</v>
      </c>
      <c r="G18" s="15">
        <f t="shared" si="1"/>
        <v>890</v>
      </c>
      <c r="H18" s="130">
        <f t="shared" si="2"/>
        <v>2.1111111111111143</v>
      </c>
      <c r="I18" s="131" t="s">
        <v>244</v>
      </c>
      <c r="J18" s="114" t="s">
        <v>141</v>
      </c>
      <c r="K18" s="132" t="str">
        <f t="shared" si="3"/>
        <v/>
      </c>
      <c r="L18" s="133" t="str">
        <f t="shared" si="4"/>
        <v>N/A</v>
      </c>
      <c r="M18" s="114" t="str">
        <f t="shared" si="4"/>
        <v>N/A</v>
      </c>
      <c r="N18" s="113" t="str">
        <f t="shared" si="5"/>
        <v/>
      </c>
      <c r="O18" s="114" t="str">
        <f t="shared" si="5"/>
        <v/>
      </c>
      <c r="P18" s="113" t="str">
        <f t="shared" si="5"/>
        <v/>
      </c>
      <c r="Q18" s="114" t="str">
        <f t="shared" si="5"/>
        <v/>
      </c>
    </row>
    <row r="19" spans="1:17" x14ac:dyDescent="0.3">
      <c r="A19" s="129" t="s">
        <v>253</v>
      </c>
      <c r="B19" s="80">
        <v>10</v>
      </c>
      <c r="C19" s="80">
        <v>888</v>
      </c>
      <c r="D19" s="80">
        <v>0</v>
      </c>
      <c r="E19" s="80">
        <f t="shared" si="0"/>
        <v>0</v>
      </c>
      <c r="F19" s="80">
        <f t="shared" si="1"/>
        <v>10</v>
      </c>
      <c r="G19" s="15">
        <f t="shared" si="1"/>
        <v>888</v>
      </c>
      <c r="H19" s="130">
        <f t="shared" si="2"/>
        <v>12.200000000000003</v>
      </c>
      <c r="I19" s="131" t="s">
        <v>245</v>
      </c>
      <c r="J19" s="114" t="s">
        <v>141</v>
      </c>
      <c r="K19" s="132" t="str">
        <f t="shared" si="3"/>
        <v/>
      </c>
      <c r="L19" s="133" t="str">
        <f t="shared" si="4"/>
        <v>N/A</v>
      </c>
      <c r="M19" s="114" t="str">
        <f t="shared" si="4"/>
        <v>N/A</v>
      </c>
      <c r="N19" s="113" t="str">
        <f t="shared" si="5"/>
        <v/>
      </c>
      <c r="O19" s="114" t="str">
        <f t="shared" si="5"/>
        <v/>
      </c>
      <c r="P19" s="113" t="str">
        <f t="shared" si="5"/>
        <v/>
      </c>
      <c r="Q19" s="114" t="str">
        <f t="shared" si="5"/>
        <v/>
      </c>
    </row>
    <row r="20" spans="1:17" x14ac:dyDescent="0.3">
      <c r="A20" s="129" t="s">
        <v>254</v>
      </c>
      <c r="B20" s="80">
        <v>9</v>
      </c>
      <c r="C20" s="80">
        <v>839</v>
      </c>
      <c r="D20" s="80">
        <v>0</v>
      </c>
      <c r="E20" s="80">
        <f t="shared" si="0"/>
        <v>0</v>
      </c>
      <c r="F20" s="80">
        <f t="shared" si="1"/>
        <v>9</v>
      </c>
      <c r="G20" s="15">
        <f t="shared" si="1"/>
        <v>839</v>
      </c>
      <c r="H20" s="130">
        <f t="shared" si="2"/>
        <v>7.7777777777777715</v>
      </c>
      <c r="I20" s="131" t="s">
        <v>245</v>
      </c>
      <c r="J20" s="114" t="s">
        <v>141</v>
      </c>
      <c r="K20" s="132" t="str">
        <f t="shared" si="3"/>
        <v/>
      </c>
      <c r="L20" s="133" t="str">
        <f t="shared" si="4"/>
        <v>N/A</v>
      </c>
      <c r="M20" s="114" t="str">
        <f t="shared" si="4"/>
        <v>N/A</v>
      </c>
      <c r="N20" s="113" t="str">
        <f t="shared" si="5"/>
        <v/>
      </c>
      <c r="O20" s="114" t="str">
        <f t="shared" si="5"/>
        <v/>
      </c>
      <c r="P20" s="113" t="str">
        <f t="shared" si="5"/>
        <v/>
      </c>
      <c r="Q20" s="114" t="str">
        <f t="shared" si="5"/>
        <v/>
      </c>
    </row>
    <row r="21" spans="1:17" x14ac:dyDescent="0.3">
      <c r="A21" s="129" t="s">
        <v>200</v>
      </c>
      <c r="B21" s="80">
        <v>9</v>
      </c>
      <c r="C21" s="80">
        <v>827</v>
      </c>
      <c r="D21" s="80">
        <v>0</v>
      </c>
      <c r="E21" s="80">
        <f t="shared" si="0"/>
        <v>0</v>
      </c>
      <c r="F21" s="80">
        <f t="shared" si="1"/>
        <v>9</v>
      </c>
      <c r="G21" s="15">
        <f t="shared" si="1"/>
        <v>827</v>
      </c>
      <c r="H21" s="130">
        <f t="shared" si="2"/>
        <v>9.1111111111111143</v>
      </c>
      <c r="I21" s="131" t="s">
        <v>245</v>
      </c>
      <c r="J21" s="114" t="s">
        <v>141</v>
      </c>
      <c r="K21" s="132" t="str">
        <f t="shared" si="3"/>
        <v/>
      </c>
      <c r="L21" s="133" t="str">
        <f t="shared" si="4"/>
        <v>N/A</v>
      </c>
      <c r="M21" s="114" t="str">
        <f t="shared" si="4"/>
        <v>N/A</v>
      </c>
      <c r="N21" s="113" t="str">
        <f t="shared" si="5"/>
        <v/>
      </c>
      <c r="O21" s="114" t="str">
        <f t="shared" si="5"/>
        <v/>
      </c>
      <c r="P21" s="113" t="str">
        <f t="shared" si="5"/>
        <v/>
      </c>
      <c r="Q21" s="114" t="str">
        <f t="shared" si="5"/>
        <v/>
      </c>
    </row>
    <row r="22" spans="1:17" x14ac:dyDescent="0.3">
      <c r="A22" s="129" t="s">
        <v>199</v>
      </c>
      <c r="B22" s="80">
        <v>9</v>
      </c>
      <c r="C22" s="80">
        <v>804</v>
      </c>
      <c r="D22" s="80">
        <v>0</v>
      </c>
      <c r="E22" s="80">
        <f t="shared" si="0"/>
        <v>0</v>
      </c>
      <c r="F22" s="80">
        <f t="shared" si="1"/>
        <v>9</v>
      </c>
      <c r="G22" s="15">
        <f t="shared" si="1"/>
        <v>804</v>
      </c>
      <c r="H22" s="130">
        <f t="shared" si="2"/>
        <v>11.666666666666671</v>
      </c>
      <c r="I22" s="131" t="s">
        <v>245</v>
      </c>
      <c r="J22" s="114" t="s">
        <v>137</v>
      </c>
      <c r="K22" s="132" t="str">
        <f t="shared" si="3"/>
        <v/>
      </c>
      <c r="L22" s="133" t="str">
        <f t="shared" si="4"/>
        <v>N/A</v>
      </c>
      <c r="M22" s="114" t="str">
        <f t="shared" si="4"/>
        <v>N/A</v>
      </c>
      <c r="N22" s="113" t="str">
        <f t="shared" si="5"/>
        <v/>
      </c>
      <c r="O22" s="114" t="str">
        <f t="shared" si="5"/>
        <v/>
      </c>
      <c r="P22" s="113" t="str">
        <f t="shared" si="5"/>
        <v/>
      </c>
      <c r="Q22" s="114" t="str">
        <f t="shared" si="5"/>
        <v/>
      </c>
    </row>
    <row r="23" spans="1:17" x14ac:dyDescent="0.3">
      <c r="A23" s="129" t="s">
        <v>74</v>
      </c>
      <c r="B23" s="80">
        <v>8</v>
      </c>
      <c r="C23" s="80">
        <v>771</v>
      </c>
      <c r="D23" s="80">
        <v>0</v>
      </c>
      <c r="E23" s="80">
        <f t="shared" si="0"/>
        <v>0</v>
      </c>
      <c r="F23" s="80">
        <f t="shared" si="1"/>
        <v>8</v>
      </c>
      <c r="G23" s="15">
        <f t="shared" si="1"/>
        <v>771</v>
      </c>
      <c r="H23" s="130">
        <f t="shared" si="2"/>
        <v>4.625</v>
      </c>
      <c r="I23" s="131" t="s">
        <v>244</v>
      </c>
      <c r="J23" s="114" t="s">
        <v>141</v>
      </c>
      <c r="K23" s="132" t="str">
        <f t="shared" si="3"/>
        <v/>
      </c>
      <c r="L23" s="133" t="str">
        <f t="shared" si="4"/>
        <v>N/A</v>
      </c>
      <c r="M23" s="114" t="str">
        <f t="shared" si="4"/>
        <v>N/A</v>
      </c>
      <c r="N23" s="113" t="str">
        <f t="shared" si="5"/>
        <v/>
      </c>
      <c r="O23" s="114" t="str">
        <f t="shared" si="5"/>
        <v/>
      </c>
      <c r="P23" s="113" t="str">
        <f t="shared" si="5"/>
        <v/>
      </c>
      <c r="Q23" s="114" t="str">
        <f t="shared" si="5"/>
        <v/>
      </c>
    </row>
    <row r="24" spans="1:17" x14ac:dyDescent="0.3">
      <c r="A24" s="129" t="s">
        <v>255</v>
      </c>
      <c r="B24" s="80">
        <v>8</v>
      </c>
      <c r="C24" s="80">
        <v>726</v>
      </c>
      <c r="D24" s="80">
        <v>0</v>
      </c>
      <c r="E24" s="80">
        <f t="shared" si="0"/>
        <v>0</v>
      </c>
      <c r="F24" s="80">
        <f t="shared" si="1"/>
        <v>8</v>
      </c>
      <c r="G24" s="15">
        <f t="shared" si="1"/>
        <v>726</v>
      </c>
      <c r="H24" s="130">
        <f t="shared" si="2"/>
        <v>10.25</v>
      </c>
      <c r="I24" s="131" t="s">
        <v>245</v>
      </c>
      <c r="J24" s="114" t="s">
        <v>141</v>
      </c>
      <c r="K24" s="132" t="str">
        <f t="shared" si="3"/>
        <v/>
      </c>
      <c r="L24" s="133" t="str">
        <f t="shared" si="4"/>
        <v>N/A</v>
      </c>
      <c r="M24" s="114" t="str">
        <f t="shared" si="4"/>
        <v>N/A</v>
      </c>
      <c r="N24" s="113" t="str">
        <f t="shared" si="5"/>
        <v/>
      </c>
      <c r="O24" s="114" t="str">
        <f t="shared" si="5"/>
        <v/>
      </c>
      <c r="P24" s="113" t="str">
        <f t="shared" si="5"/>
        <v/>
      </c>
      <c r="Q24" s="114" t="str">
        <f t="shared" si="5"/>
        <v/>
      </c>
    </row>
    <row r="25" spans="1:17" x14ac:dyDescent="0.3">
      <c r="A25" s="129" t="s">
        <v>256</v>
      </c>
      <c r="B25" s="80">
        <v>7</v>
      </c>
      <c r="C25" s="80">
        <v>696</v>
      </c>
      <c r="D25" s="80">
        <v>0</v>
      </c>
      <c r="E25" s="80">
        <f t="shared" si="0"/>
        <v>0</v>
      </c>
      <c r="F25" s="80">
        <f t="shared" si="1"/>
        <v>7</v>
      </c>
      <c r="G25" s="15">
        <f t="shared" si="1"/>
        <v>696</v>
      </c>
      <c r="H25" s="130">
        <f t="shared" si="2"/>
        <v>1.5714285714285694</v>
      </c>
      <c r="I25" s="131" t="s">
        <v>244</v>
      </c>
      <c r="J25" s="114" t="s">
        <v>137</v>
      </c>
      <c r="K25" s="132" t="str">
        <f t="shared" si="3"/>
        <v/>
      </c>
      <c r="L25" s="133" t="str">
        <f t="shared" ref="L25:M44" si="6">IF(OR($F25&lt;12,$J25&lt;&gt;L$2),"N/A",COUNTIFS($J$4:$J$108,L$2,$F$4:$F$108,"&gt;="&amp;12,$G$4:$G$108,"&gt;"&amp;$G25)+1)</f>
        <v>N/A</v>
      </c>
      <c r="M25" s="114" t="str">
        <f t="shared" si="6"/>
        <v>N/A</v>
      </c>
      <c r="N25" s="113" t="str">
        <f t="shared" ref="N25:Q44" si="7">IF(OR($F25&lt;12,$J25&lt;&gt;N$2,$I25&lt;&gt;N$3),"",COUNTIFS($J$4:$J$108,N$2,$I$4:$I$108,N$3,$F$4:$F$108,"&gt;="&amp;12,$G$4:$G$108,"&gt;"&amp;$G25)+1)</f>
        <v/>
      </c>
      <c r="O25" s="114" t="str">
        <f t="shared" si="7"/>
        <v/>
      </c>
      <c r="P25" s="113" t="str">
        <f t="shared" si="7"/>
        <v/>
      </c>
      <c r="Q25" s="114" t="str">
        <f t="shared" si="7"/>
        <v/>
      </c>
    </row>
    <row r="26" spans="1:17" x14ac:dyDescent="0.3">
      <c r="A26" s="129" t="s">
        <v>207</v>
      </c>
      <c r="B26" s="80">
        <v>7</v>
      </c>
      <c r="C26" s="80">
        <v>638</v>
      </c>
      <c r="D26" s="80">
        <v>0</v>
      </c>
      <c r="E26" s="80">
        <f t="shared" si="0"/>
        <v>0</v>
      </c>
      <c r="F26" s="80">
        <f t="shared" si="1"/>
        <v>7</v>
      </c>
      <c r="G26" s="15">
        <f t="shared" si="1"/>
        <v>638</v>
      </c>
      <c r="H26" s="130">
        <f t="shared" si="2"/>
        <v>9.8571428571428612</v>
      </c>
      <c r="I26" s="131" t="s">
        <v>245</v>
      </c>
      <c r="J26" s="114" t="s">
        <v>141</v>
      </c>
      <c r="K26" s="132" t="str">
        <f t="shared" si="3"/>
        <v/>
      </c>
      <c r="L26" s="133" t="str">
        <f t="shared" si="6"/>
        <v>N/A</v>
      </c>
      <c r="M26" s="114" t="str">
        <f t="shared" si="6"/>
        <v>N/A</v>
      </c>
      <c r="N26" s="113" t="str">
        <f t="shared" si="7"/>
        <v/>
      </c>
      <c r="O26" s="114" t="str">
        <f t="shared" si="7"/>
        <v/>
      </c>
      <c r="P26" s="113" t="str">
        <f t="shared" si="7"/>
        <v/>
      </c>
      <c r="Q26" s="114" t="str">
        <f t="shared" si="7"/>
        <v/>
      </c>
    </row>
    <row r="27" spans="1:17" x14ac:dyDescent="0.3">
      <c r="A27" s="129" t="s">
        <v>231</v>
      </c>
      <c r="B27" s="80">
        <v>7</v>
      </c>
      <c r="C27" s="80">
        <v>604</v>
      </c>
      <c r="D27" s="80">
        <v>0</v>
      </c>
      <c r="E27" s="80">
        <f t="shared" si="0"/>
        <v>0</v>
      </c>
      <c r="F27" s="80">
        <f t="shared" si="1"/>
        <v>7</v>
      </c>
      <c r="G27" s="15">
        <f t="shared" si="1"/>
        <v>604</v>
      </c>
      <c r="H27" s="130">
        <f t="shared" si="2"/>
        <v>14.714285714285708</v>
      </c>
      <c r="I27" s="131" t="s">
        <v>245</v>
      </c>
      <c r="J27" s="114" t="s">
        <v>137</v>
      </c>
      <c r="K27" s="132" t="str">
        <f t="shared" si="3"/>
        <v/>
      </c>
      <c r="L27" s="133" t="str">
        <f t="shared" si="6"/>
        <v>N/A</v>
      </c>
      <c r="M27" s="114" t="str">
        <f t="shared" si="6"/>
        <v>N/A</v>
      </c>
      <c r="N27" s="113" t="str">
        <f t="shared" si="7"/>
        <v/>
      </c>
      <c r="O27" s="114" t="str">
        <f t="shared" si="7"/>
        <v/>
      </c>
      <c r="P27" s="113" t="str">
        <f t="shared" si="7"/>
        <v/>
      </c>
      <c r="Q27" s="114" t="str">
        <f t="shared" si="7"/>
        <v/>
      </c>
    </row>
    <row r="28" spans="1:17" x14ac:dyDescent="0.3">
      <c r="A28" s="129" t="s">
        <v>196</v>
      </c>
      <c r="B28" s="80">
        <v>4</v>
      </c>
      <c r="C28" s="80">
        <v>391</v>
      </c>
      <c r="D28" s="80">
        <v>2</v>
      </c>
      <c r="E28" s="80">
        <f t="shared" si="0"/>
        <v>195.5</v>
      </c>
      <c r="F28" s="80">
        <f t="shared" si="1"/>
        <v>6</v>
      </c>
      <c r="G28" s="15">
        <f t="shared" si="1"/>
        <v>586.5</v>
      </c>
      <c r="H28" s="130">
        <f t="shared" si="2"/>
        <v>3.25</v>
      </c>
      <c r="I28" s="131" t="s">
        <v>245</v>
      </c>
      <c r="J28" s="114" t="s">
        <v>141</v>
      </c>
      <c r="K28" s="132" t="str">
        <f t="shared" si="3"/>
        <v/>
      </c>
      <c r="L28" s="133" t="str">
        <f t="shared" si="6"/>
        <v>N/A</v>
      </c>
      <c r="M28" s="114" t="str">
        <f t="shared" si="6"/>
        <v>N/A</v>
      </c>
      <c r="N28" s="113" t="str">
        <f t="shared" si="7"/>
        <v/>
      </c>
      <c r="O28" s="114" t="str">
        <f t="shared" si="7"/>
        <v/>
      </c>
      <c r="P28" s="113" t="str">
        <f t="shared" si="7"/>
        <v/>
      </c>
      <c r="Q28" s="114" t="str">
        <f t="shared" si="7"/>
        <v/>
      </c>
    </row>
    <row r="29" spans="1:17" x14ac:dyDescent="0.3">
      <c r="A29" s="129" t="s">
        <v>209</v>
      </c>
      <c r="B29" s="80">
        <v>6</v>
      </c>
      <c r="C29" s="80">
        <v>578</v>
      </c>
      <c r="D29" s="80">
        <v>0</v>
      </c>
      <c r="E29" s="80">
        <f t="shared" si="0"/>
        <v>0</v>
      </c>
      <c r="F29" s="80">
        <f t="shared" si="1"/>
        <v>6</v>
      </c>
      <c r="G29" s="15">
        <f t="shared" si="1"/>
        <v>578</v>
      </c>
      <c r="H29" s="130">
        <f t="shared" si="2"/>
        <v>4.6666666666666714</v>
      </c>
      <c r="I29" s="131" t="s">
        <v>244</v>
      </c>
      <c r="J29" s="114" t="s">
        <v>137</v>
      </c>
      <c r="K29" s="132" t="str">
        <f t="shared" si="3"/>
        <v/>
      </c>
      <c r="L29" s="133" t="str">
        <f t="shared" si="6"/>
        <v>N/A</v>
      </c>
      <c r="M29" s="114" t="str">
        <f t="shared" si="6"/>
        <v>N/A</v>
      </c>
      <c r="N29" s="113" t="str">
        <f t="shared" si="7"/>
        <v/>
      </c>
      <c r="O29" s="114" t="str">
        <f t="shared" si="7"/>
        <v/>
      </c>
      <c r="P29" s="113" t="str">
        <f t="shared" si="7"/>
        <v/>
      </c>
      <c r="Q29" s="114" t="str">
        <f t="shared" si="7"/>
        <v/>
      </c>
    </row>
    <row r="30" spans="1:17" outlineLevel="2" x14ac:dyDescent="0.3">
      <c r="A30" s="129" t="s">
        <v>257</v>
      </c>
      <c r="B30" s="80">
        <v>6</v>
      </c>
      <c r="C30" s="80">
        <v>560</v>
      </c>
      <c r="D30" s="80">
        <v>0</v>
      </c>
      <c r="E30" s="80">
        <f t="shared" si="0"/>
        <v>0</v>
      </c>
      <c r="F30" s="80">
        <f t="shared" si="1"/>
        <v>6</v>
      </c>
      <c r="G30" s="15">
        <f t="shared" si="1"/>
        <v>560</v>
      </c>
      <c r="H30" s="130">
        <f t="shared" si="2"/>
        <v>7.6666666666666714</v>
      </c>
      <c r="I30" s="131" t="s">
        <v>245</v>
      </c>
      <c r="J30" s="114" t="s">
        <v>137</v>
      </c>
      <c r="K30" s="132" t="str">
        <f t="shared" si="3"/>
        <v/>
      </c>
      <c r="L30" s="133" t="str">
        <f t="shared" si="6"/>
        <v>N/A</v>
      </c>
      <c r="M30" s="114" t="str">
        <f t="shared" si="6"/>
        <v>N/A</v>
      </c>
      <c r="N30" s="113" t="str">
        <f t="shared" si="7"/>
        <v/>
      </c>
      <c r="O30" s="114" t="str">
        <f t="shared" si="7"/>
        <v/>
      </c>
      <c r="P30" s="113" t="str">
        <f t="shared" si="7"/>
        <v/>
      </c>
      <c r="Q30" s="114" t="str">
        <f t="shared" si="7"/>
        <v/>
      </c>
    </row>
    <row r="31" spans="1:17" outlineLevel="2" x14ac:dyDescent="0.3">
      <c r="A31" s="129" t="s">
        <v>195</v>
      </c>
      <c r="B31" s="80">
        <v>3</v>
      </c>
      <c r="C31" s="80">
        <v>292</v>
      </c>
      <c r="D31" s="80">
        <v>2</v>
      </c>
      <c r="E31" s="80">
        <f t="shared" si="0"/>
        <v>194.67</v>
      </c>
      <c r="F31" s="80">
        <f t="shared" si="1"/>
        <v>5</v>
      </c>
      <c r="G31" s="15">
        <f t="shared" si="1"/>
        <v>486.66999999999996</v>
      </c>
      <c r="H31" s="130">
        <f t="shared" si="2"/>
        <v>3.666000000000011</v>
      </c>
      <c r="I31" s="131" t="s">
        <v>245</v>
      </c>
      <c r="J31" s="114" t="s">
        <v>141</v>
      </c>
      <c r="K31" s="132" t="str">
        <f t="shared" si="3"/>
        <v/>
      </c>
      <c r="L31" s="133" t="str">
        <f t="shared" si="6"/>
        <v>N/A</v>
      </c>
      <c r="M31" s="114" t="str">
        <f t="shared" si="6"/>
        <v>N/A</v>
      </c>
      <c r="N31" s="113" t="str">
        <f t="shared" si="7"/>
        <v/>
      </c>
      <c r="O31" s="114" t="str">
        <f t="shared" si="7"/>
        <v/>
      </c>
      <c r="P31" s="113" t="str">
        <f t="shared" si="7"/>
        <v/>
      </c>
      <c r="Q31" s="114" t="str">
        <f t="shared" si="7"/>
        <v/>
      </c>
    </row>
    <row r="32" spans="1:17" outlineLevel="2" x14ac:dyDescent="0.3">
      <c r="A32" s="129" t="s">
        <v>56</v>
      </c>
      <c r="B32" s="80">
        <v>5</v>
      </c>
      <c r="C32" s="80">
        <v>477</v>
      </c>
      <c r="D32" s="80">
        <v>0</v>
      </c>
      <c r="E32" s="80">
        <f t="shared" si="0"/>
        <v>0</v>
      </c>
      <c r="F32" s="80">
        <f t="shared" si="1"/>
        <v>5</v>
      </c>
      <c r="G32" s="15">
        <f t="shared" si="1"/>
        <v>477</v>
      </c>
      <c r="H32" s="130">
        <f t="shared" si="2"/>
        <v>5.5999999999999943</v>
      </c>
      <c r="I32" s="131" t="s">
        <v>245</v>
      </c>
      <c r="J32" s="114" t="s">
        <v>137</v>
      </c>
      <c r="K32" s="132" t="str">
        <f t="shared" si="3"/>
        <v/>
      </c>
      <c r="L32" s="133" t="str">
        <f t="shared" si="6"/>
        <v>N/A</v>
      </c>
      <c r="M32" s="114" t="str">
        <f t="shared" si="6"/>
        <v>N/A</v>
      </c>
      <c r="N32" s="113" t="str">
        <f t="shared" si="7"/>
        <v/>
      </c>
      <c r="O32" s="114" t="str">
        <f t="shared" si="7"/>
        <v/>
      </c>
      <c r="P32" s="113" t="str">
        <f t="shared" si="7"/>
        <v/>
      </c>
      <c r="Q32" s="114" t="str">
        <f t="shared" si="7"/>
        <v/>
      </c>
    </row>
    <row r="33" spans="1:17" outlineLevel="2" x14ac:dyDescent="0.3">
      <c r="A33" s="129" t="s">
        <v>31</v>
      </c>
      <c r="B33" s="80">
        <v>3</v>
      </c>
      <c r="C33" s="80">
        <v>285</v>
      </c>
      <c r="D33" s="80">
        <v>2</v>
      </c>
      <c r="E33" s="80">
        <f t="shared" si="0"/>
        <v>190</v>
      </c>
      <c r="F33" s="80">
        <f t="shared" si="1"/>
        <v>5</v>
      </c>
      <c r="G33" s="15">
        <f t="shared" si="1"/>
        <v>475</v>
      </c>
      <c r="H33" s="130">
        <f t="shared" si="2"/>
        <v>6</v>
      </c>
      <c r="I33" s="131" t="s">
        <v>245</v>
      </c>
      <c r="J33" s="114" t="s">
        <v>137</v>
      </c>
      <c r="K33" s="132" t="str">
        <f t="shared" si="3"/>
        <v/>
      </c>
      <c r="L33" s="133" t="str">
        <f t="shared" si="6"/>
        <v>N/A</v>
      </c>
      <c r="M33" s="114" t="str">
        <f t="shared" si="6"/>
        <v>N/A</v>
      </c>
      <c r="N33" s="113" t="str">
        <f t="shared" si="7"/>
        <v/>
      </c>
      <c r="O33" s="114" t="str">
        <f t="shared" si="7"/>
        <v/>
      </c>
      <c r="P33" s="113" t="str">
        <f t="shared" si="7"/>
        <v/>
      </c>
      <c r="Q33" s="114" t="str">
        <f t="shared" si="7"/>
        <v/>
      </c>
    </row>
    <row r="34" spans="1:17" outlineLevel="2" x14ac:dyDescent="0.3">
      <c r="A34" s="129" t="s">
        <v>51</v>
      </c>
      <c r="B34" s="80">
        <v>3</v>
      </c>
      <c r="C34" s="80">
        <v>280</v>
      </c>
      <c r="D34" s="80">
        <v>2</v>
      </c>
      <c r="E34" s="80">
        <f t="shared" si="0"/>
        <v>186.67</v>
      </c>
      <c r="F34" s="80">
        <f t="shared" si="1"/>
        <v>5</v>
      </c>
      <c r="G34" s="15">
        <f t="shared" si="1"/>
        <v>466.66999999999996</v>
      </c>
      <c r="H34" s="130">
        <f t="shared" si="2"/>
        <v>7.666000000000011</v>
      </c>
      <c r="I34" s="131" t="s">
        <v>244</v>
      </c>
      <c r="J34" s="114" t="s">
        <v>137</v>
      </c>
      <c r="K34" s="132" t="str">
        <f t="shared" si="3"/>
        <v/>
      </c>
      <c r="L34" s="133" t="str">
        <f t="shared" si="6"/>
        <v>N/A</v>
      </c>
      <c r="M34" s="114" t="str">
        <f t="shared" si="6"/>
        <v>N/A</v>
      </c>
      <c r="N34" s="113" t="str">
        <f t="shared" si="7"/>
        <v/>
      </c>
      <c r="O34" s="114" t="str">
        <f t="shared" si="7"/>
        <v/>
      </c>
      <c r="P34" s="113" t="str">
        <f t="shared" si="7"/>
        <v/>
      </c>
      <c r="Q34" s="114" t="str">
        <f t="shared" si="7"/>
        <v/>
      </c>
    </row>
    <row r="35" spans="1:17" outlineLevel="2" x14ac:dyDescent="0.3">
      <c r="A35" s="129" t="s">
        <v>205</v>
      </c>
      <c r="B35" s="80">
        <v>4</v>
      </c>
      <c r="C35" s="80">
        <v>373</v>
      </c>
      <c r="D35" s="80">
        <v>1</v>
      </c>
      <c r="E35" s="80">
        <f t="shared" si="0"/>
        <v>93.25</v>
      </c>
      <c r="F35" s="80">
        <f t="shared" si="1"/>
        <v>5</v>
      </c>
      <c r="G35" s="15">
        <f t="shared" si="1"/>
        <v>466.25</v>
      </c>
      <c r="H35" s="130">
        <f t="shared" si="2"/>
        <v>7.75</v>
      </c>
      <c r="I35" s="131" t="s">
        <v>245</v>
      </c>
      <c r="J35" s="114" t="s">
        <v>137</v>
      </c>
      <c r="K35" s="132" t="str">
        <f t="shared" si="3"/>
        <v/>
      </c>
      <c r="L35" s="133" t="str">
        <f t="shared" si="6"/>
        <v>N/A</v>
      </c>
      <c r="M35" s="114" t="str">
        <f t="shared" si="6"/>
        <v>N/A</v>
      </c>
      <c r="N35" s="113" t="str">
        <f t="shared" si="7"/>
        <v/>
      </c>
      <c r="O35" s="114" t="str">
        <f t="shared" si="7"/>
        <v/>
      </c>
      <c r="P35" s="113" t="str">
        <f t="shared" si="7"/>
        <v/>
      </c>
      <c r="Q35" s="114" t="str">
        <f t="shared" si="7"/>
        <v/>
      </c>
    </row>
    <row r="36" spans="1:17" outlineLevel="2" x14ac:dyDescent="0.3">
      <c r="A36" s="129" t="s">
        <v>198</v>
      </c>
      <c r="B36" s="80">
        <v>4</v>
      </c>
      <c r="C36" s="80">
        <v>370</v>
      </c>
      <c r="D36" s="80">
        <v>1</v>
      </c>
      <c r="E36" s="80">
        <f t="shared" si="0"/>
        <v>92.5</v>
      </c>
      <c r="F36" s="80">
        <f t="shared" si="1"/>
        <v>5</v>
      </c>
      <c r="G36" s="15">
        <f t="shared" si="1"/>
        <v>462.5</v>
      </c>
      <c r="H36" s="130">
        <f t="shared" si="2"/>
        <v>8.5</v>
      </c>
      <c r="I36" s="131" t="s">
        <v>245</v>
      </c>
      <c r="J36" s="114" t="s">
        <v>141</v>
      </c>
      <c r="K36" s="132" t="str">
        <f t="shared" si="3"/>
        <v/>
      </c>
      <c r="L36" s="133" t="str">
        <f t="shared" si="6"/>
        <v>N/A</v>
      </c>
      <c r="M36" s="114" t="str">
        <f t="shared" si="6"/>
        <v>N/A</v>
      </c>
      <c r="N36" s="113" t="str">
        <f t="shared" si="7"/>
        <v/>
      </c>
      <c r="O36" s="114" t="str">
        <f t="shared" si="7"/>
        <v/>
      </c>
      <c r="P36" s="113" t="str">
        <f t="shared" si="7"/>
        <v/>
      </c>
      <c r="Q36" s="114" t="str">
        <f t="shared" si="7"/>
        <v/>
      </c>
    </row>
    <row r="37" spans="1:17" outlineLevel="2" x14ac:dyDescent="0.3">
      <c r="A37" s="129" t="s">
        <v>63</v>
      </c>
      <c r="B37" s="80">
        <v>3</v>
      </c>
      <c r="C37" s="80">
        <v>274</v>
      </c>
      <c r="D37" s="80">
        <v>2</v>
      </c>
      <c r="E37" s="80">
        <f t="shared" si="0"/>
        <v>182.67</v>
      </c>
      <c r="F37" s="80">
        <f t="shared" ref="F37:G68" si="8">B37+D37</f>
        <v>5</v>
      </c>
      <c r="G37" s="15">
        <f t="shared" si="8"/>
        <v>456.66999999999996</v>
      </c>
      <c r="H37" s="130">
        <f t="shared" si="2"/>
        <v>9.666000000000011</v>
      </c>
      <c r="I37" s="131" t="s">
        <v>245</v>
      </c>
      <c r="J37" s="114" t="s">
        <v>137</v>
      </c>
      <c r="K37" s="132" t="str">
        <f t="shared" ref="K37:K68" si="9">IF(F37&lt;12,"",COUNTIFS($F$4:$F$108,"&gt;="&amp;12,$G$4:$G$108,"&gt;"&amp;$G37)+1)</f>
        <v/>
      </c>
      <c r="L37" s="133" t="str">
        <f t="shared" si="6"/>
        <v>N/A</v>
      </c>
      <c r="M37" s="114" t="str">
        <f t="shared" si="6"/>
        <v>N/A</v>
      </c>
      <c r="N37" s="113" t="str">
        <f t="shared" si="7"/>
        <v/>
      </c>
      <c r="O37" s="114" t="str">
        <f t="shared" si="7"/>
        <v/>
      </c>
      <c r="P37" s="113" t="str">
        <f t="shared" si="7"/>
        <v/>
      </c>
      <c r="Q37" s="114" t="str">
        <f t="shared" si="7"/>
        <v/>
      </c>
    </row>
    <row r="38" spans="1:17" outlineLevel="2" x14ac:dyDescent="0.3">
      <c r="A38" s="129" t="s">
        <v>240</v>
      </c>
      <c r="B38" s="80">
        <v>5</v>
      </c>
      <c r="C38" s="80">
        <v>453</v>
      </c>
      <c r="D38" s="80">
        <v>0</v>
      </c>
      <c r="E38" s="80">
        <f t="shared" si="0"/>
        <v>0</v>
      </c>
      <c r="F38" s="80">
        <f t="shared" si="8"/>
        <v>5</v>
      </c>
      <c r="G38" s="15">
        <f t="shared" si="8"/>
        <v>453</v>
      </c>
      <c r="H38" s="130">
        <f t="shared" si="2"/>
        <v>10.400000000000006</v>
      </c>
      <c r="I38" s="131" t="s">
        <v>244</v>
      </c>
      <c r="J38" s="114" t="s">
        <v>137</v>
      </c>
      <c r="K38" s="132" t="str">
        <f t="shared" si="9"/>
        <v/>
      </c>
      <c r="L38" s="133" t="str">
        <f t="shared" si="6"/>
        <v>N/A</v>
      </c>
      <c r="M38" s="114" t="str">
        <f t="shared" si="6"/>
        <v>N/A</v>
      </c>
      <c r="N38" s="113" t="str">
        <f t="shared" si="7"/>
        <v/>
      </c>
      <c r="O38" s="114" t="str">
        <f t="shared" si="7"/>
        <v/>
      </c>
      <c r="P38" s="113" t="str">
        <f t="shared" si="7"/>
        <v/>
      </c>
      <c r="Q38" s="114" t="str">
        <f t="shared" si="7"/>
        <v/>
      </c>
    </row>
    <row r="39" spans="1:17" outlineLevel="2" x14ac:dyDescent="0.3">
      <c r="A39" s="129" t="s">
        <v>187</v>
      </c>
      <c r="B39" s="80">
        <v>3</v>
      </c>
      <c r="C39" s="80">
        <v>287</v>
      </c>
      <c r="D39" s="80">
        <v>1</v>
      </c>
      <c r="E39" s="80">
        <f t="shared" si="0"/>
        <v>95.67</v>
      </c>
      <c r="F39" s="80">
        <f t="shared" si="8"/>
        <v>4</v>
      </c>
      <c r="G39" s="15">
        <f t="shared" si="8"/>
        <v>382.67</v>
      </c>
      <c r="H39" s="130">
        <f t="shared" si="2"/>
        <v>5.332499999999996</v>
      </c>
      <c r="I39" s="131" t="s">
        <v>244</v>
      </c>
      <c r="J39" s="114" t="s">
        <v>137</v>
      </c>
      <c r="K39" s="132" t="str">
        <f t="shared" si="9"/>
        <v/>
      </c>
      <c r="L39" s="133" t="str">
        <f t="shared" si="6"/>
        <v>N/A</v>
      </c>
      <c r="M39" s="114" t="str">
        <f t="shared" si="6"/>
        <v>N/A</v>
      </c>
      <c r="N39" s="113" t="str">
        <f t="shared" si="7"/>
        <v/>
      </c>
      <c r="O39" s="114" t="str">
        <f t="shared" si="7"/>
        <v/>
      </c>
      <c r="P39" s="113" t="str">
        <f t="shared" si="7"/>
        <v/>
      </c>
      <c r="Q39" s="114" t="str">
        <f t="shared" si="7"/>
        <v/>
      </c>
    </row>
    <row r="40" spans="1:17" outlineLevel="2" x14ac:dyDescent="0.3">
      <c r="A40" s="129" t="s">
        <v>177</v>
      </c>
      <c r="B40" s="80">
        <v>2</v>
      </c>
      <c r="C40" s="80">
        <v>187</v>
      </c>
      <c r="D40" s="80">
        <v>2</v>
      </c>
      <c r="E40" s="80">
        <f t="shared" si="0"/>
        <v>187</v>
      </c>
      <c r="F40" s="80">
        <f t="shared" si="8"/>
        <v>4</v>
      </c>
      <c r="G40" s="15">
        <f t="shared" si="8"/>
        <v>374</v>
      </c>
      <c r="H40" s="130">
        <f t="shared" si="2"/>
        <v>7.5</v>
      </c>
      <c r="I40" s="131" t="s">
        <v>245</v>
      </c>
      <c r="J40" s="114" t="s">
        <v>141</v>
      </c>
      <c r="K40" s="132" t="str">
        <f t="shared" si="9"/>
        <v/>
      </c>
      <c r="L40" s="133" t="str">
        <f t="shared" si="6"/>
        <v>N/A</v>
      </c>
      <c r="M40" s="114" t="str">
        <f t="shared" si="6"/>
        <v>N/A</v>
      </c>
      <c r="N40" s="113" t="str">
        <f t="shared" si="7"/>
        <v/>
      </c>
      <c r="O40" s="114" t="str">
        <f t="shared" si="7"/>
        <v/>
      </c>
      <c r="P40" s="113" t="str">
        <f t="shared" si="7"/>
        <v/>
      </c>
      <c r="Q40" s="114" t="str">
        <f t="shared" si="7"/>
        <v/>
      </c>
    </row>
    <row r="41" spans="1:17" outlineLevel="2" x14ac:dyDescent="0.3">
      <c r="A41" s="129" t="s">
        <v>99</v>
      </c>
      <c r="B41" s="80">
        <v>2</v>
      </c>
      <c r="C41" s="80">
        <v>174</v>
      </c>
      <c r="D41" s="80">
        <v>2</v>
      </c>
      <c r="E41" s="80">
        <f t="shared" si="0"/>
        <v>174</v>
      </c>
      <c r="F41" s="80">
        <f t="shared" si="8"/>
        <v>4</v>
      </c>
      <c r="G41" s="15">
        <f t="shared" si="8"/>
        <v>348</v>
      </c>
      <c r="H41" s="130">
        <f t="shared" si="2"/>
        <v>14</v>
      </c>
      <c r="I41" s="131" t="s">
        <v>245</v>
      </c>
      <c r="J41" s="114" t="s">
        <v>141</v>
      </c>
      <c r="K41" s="132" t="str">
        <f t="shared" si="9"/>
        <v/>
      </c>
      <c r="L41" s="133" t="str">
        <f t="shared" si="6"/>
        <v>N/A</v>
      </c>
      <c r="M41" s="114" t="str">
        <f t="shared" si="6"/>
        <v>N/A</v>
      </c>
      <c r="N41" s="113" t="str">
        <f t="shared" si="7"/>
        <v/>
      </c>
      <c r="O41" s="114" t="str">
        <f t="shared" si="7"/>
        <v/>
      </c>
      <c r="P41" s="113" t="str">
        <f t="shared" si="7"/>
        <v/>
      </c>
      <c r="Q41" s="114" t="str">
        <f t="shared" si="7"/>
        <v/>
      </c>
    </row>
    <row r="42" spans="1:17" outlineLevel="2" x14ac:dyDescent="0.3">
      <c r="A42" s="129" t="s">
        <v>258</v>
      </c>
      <c r="B42" s="80">
        <v>4</v>
      </c>
      <c r="C42" s="80">
        <v>335</v>
      </c>
      <c r="D42" s="80">
        <v>0</v>
      </c>
      <c r="E42" s="80">
        <f t="shared" si="0"/>
        <v>0</v>
      </c>
      <c r="F42" s="80">
        <f t="shared" si="8"/>
        <v>4</v>
      </c>
      <c r="G42" s="15">
        <f t="shared" si="8"/>
        <v>335</v>
      </c>
      <c r="H42" s="130">
        <f t="shared" si="2"/>
        <v>17.25</v>
      </c>
      <c r="I42" s="131" t="s">
        <v>245</v>
      </c>
      <c r="J42" s="114" t="s">
        <v>141</v>
      </c>
      <c r="K42" s="132" t="str">
        <f t="shared" si="9"/>
        <v/>
      </c>
      <c r="L42" s="133" t="str">
        <f t="shared" si="6"/>
        <v>N/A</v>
      </c>
      <c r="M42" s="114" t="str">
        <f t="shared" si="6"/>
        <v>N/A</v>
      </c>
      <c r="N42" s="113" t="str">
        <f t="shared" si="7"/>
        <v/>
      </c>
      <c r="O42" s="114" t="str">
        <f t="shared" si="7"/>
        <v/>
      </c>
      <c r="P42" s="113" t="str">
        <f t="shared" si="7"/>
        <v/>
      </c>
      <c r="Q42" s="114" t="str">
        <f t="shared" si="7"/>
        <v/>
      </c>
    </row>
    <row r="43" spans="1:17" outlineLevel="2" x14ac:dyDescent="0.3">
      <c r="A43" s="129" t="s">
        <v>25</v>
      </c>
      <c r="B43" s="80">
        <v>1</v>
      </c>
      <c r="C43" s="80">
        <v>99</v>
      </c>
      <c r="D43" s="80">
        <v>2</v>
      </c>
      <c r="E43" s="80">
        <f t="shared" si="0"/>
        <v>198</v>
      </c>
      <c r="F43" s="80">
        <f t="shared" si="8"/>
        <v>3</v>
      </c>
      <c r="G43" s="15">
        <f t="shared" si="8"/>
        <v>297</v>
      </c>
      <c r="H43" s="130">
        <f t="shared" si="2"/>
        <v>2</v>
      </c>
      <c r="I43" s="131" t="s">
        <v>245</v>
      </c>
      <c r="J43" s="114" t="s">
        <v>137</v>
      </c>
      <c r="K43" s="132" t="str">
        <f t="shared" si="9"/>
        <v/>
      </c>
      <c r="L43" s="133" t="str">
        <f t="shared" si="6"/>
        <v>N/A</v>
      </c>
      <c r="M43" s="114" t="str">
        <f t="shared" si="6"/>
        <v>N/A</v>
      </c>
      <c r="N43" s="113" t="str">
        <f t="shared" si="7"/>
        <v/>
      </c>
      <c r="O43" s="114" t="str">
        <f t="shared" si="7"/>
        <v/>
      </c>
      <c r="P43" s="113" t="str">
        <f t="shared" si="7"/>
        <v/>
      </c>
      <c r="Q43" s="114" t="str">
        <f t="shared" si="7"/>
        <v/>
      </c>
    </row>
    <row r="44" spans="1:17" outlineLevel="2" x14ac:dyDescent="0.3">
      <c r="A44" s="129" t="s">
        <v>181</v>
      </c>
      <c r="B44" s="80">
        <v>1</v>
      </c>
      <c r="C44" s="80">
        <v>98</v>
      </c>
      <c r="D44" s="80">
        <v>2</v>
      </c>
      <c r="E44" s="80">
        <f t="shared" si="0"/>
        <v>196</v>
      </c>
      <c r="F44" s="80">
        <f t="shared" si="8"/>
        <v>3</v>
      </c>
      <c r="G44" s="15">
        <f t="shared" si="8"/>
        <v>294</v>
      </c>
      <c r="H44" s="130">
        <f t="shared" si="2"/>
        <v>3</v>
      </c>
      <c r="I44" s="131" t="s">
        <v>244</v>
      </c>
      <c r="J44" s="114" t="s">
        <v>137</v>
      </c>
      <c r="K44" s="132" t="str">
        <f t="shared" si="9"/>
        <v/>
      </c>
      <c r="L44" s="133" t="str">
        <f t="shared" si="6"/>
        <v>N/A</v>
      </c>
      <c r="M44" s="114" t="str">
        <f t="shared" si="6"/>
        <v>N/A</v>
      </c>
      <c r="N44" s="113" t="str">
        <f t="shared" si="7"/>
        <v/>
      </c>
      <c r="O44" s="114" t="str">
        <f t="shared" si="7"/>
        <v/>
      </c>
      <c r="P44" s="113" t="str">
        <f t="shared" si="7"/>
        <v/>
      </c>
      <c r="Q44" s="114" t="str">
        <f t="shared" si="7"/>
        <v/>
      </c>
    </row>
    <row r="45" spans="1:17" outlineLevel="2" x14ac:dyDescent="0.3">
      <c r="A45" s="129" t="s">
        <v>122</v>
      </c>
      <c r="B45" s="80">
        <v>3</v>
      </c>
      <c r="C45" s="80">
        <v>291</v>
      </c>
      <c r="D45" s="80">
        <v>0</v>
      </c>
      <c r="E45" s="80">
        <f t="shared" si="0"/>
        <v>0</v>
      </c>
      <c r="F45" s="80">
        <f t="shared" si="8"/>
        <v>3</v>
      </c>
      <c r="G45" s="15">
        <f t="shared" si="8"/>
        <v>291</v>
      </c>
      <c r="H45" s="130">
        <f t="shared" si="2"/>
        <v>4</v>
      </c>
      <c r="I45" s="131" t="s">
        <v>245</v>
      </c>
      <c r="J45" s="114" t="s">
        <v>141</v>
      </c>
      <c r="K45" s="132" t="str">
        <f t="shared" si="9"/>
        <v/>
      </c>
      <c r="L45" s="133" t="str">
        <f t="shared" ref="L45:M64" si="10">IF(OR($F45&lt;12,$J45&lt;&gt;L$2),"N/A",COUNTIFS($J$4:$J$108,L$2,$F$4:$F$108,"&gt;="&amp;12,$G$4:$G$108,"&gt;"&amp;$G45)+1)</f>
        <v>N/A</v>
      </c>
      <c r="M45" s="114" t="str">
        <f t="shared" si="10"/>
        <v>N/A</v>
      </c>
      <c r="N45" s="113" t="str">
        <f t="shared" ref="N45:Q64" si="11">IF(OR($F45&lt;12,$J45&lt;&gt;N$2,$I45&lt;&gt;N$3),"",COUNTIFS($J$4:$J$108,N$2,$I$4:$I$108,N$3,$F$4:$F$108,"&gt;="&amp;12,$G$4:$G$108,"&gt;"&amp;$G45)+1)</f>
        <v/>
      </c>
      <c r="O45" s="114" t="str">
        <f t="shared" si="11"/>
        <v/>
      </c>
      <c r="P45" s="113" t="str">
        <f t="shared" si="11"/>
        <v/>
      </c>
      <c r="Q45" s="114" t="str">
        <f t="shared" si="11"/>
        <v/>
      </c>
    </row>
    <row r="46" spans="1:17" outlineLevel="2" x14ac:dyDescent="0.3">
      <c r="A46" s="129" t="s">
        <v>197</v>
      </c>
      <c r="B46" s="80">
        <v>3</v>
      </c>
      <c r="C46" s="80">
        <v>278</v>
      </c>
      <c r="D46" s="80">
        <v>0</v>
      </c>
      <c r="E46" s="80">
        <f t="shared" si="0"/>
        <v>0</v>
      </c>
      <c r="F46" s="80">
        <f t="shared" si="8"/>
        <v>3</v>
      </c>
      <c r="G46" s="15">
        <f t="shared" si="8"/>
        <v>278</v>
      </c>
      <c r="H46" s="130">
        <f t="shared" si="2"/>
        <v>8.3333333333333286</v>
      </c>
      <c r="I46" s="131" t="s">
        <v>245</v>
      </c>
      <c r="J46" s="114" t="s">
        <v>137</v>
      </c>
      <c r="K46" s="132" t="str">
        <f t="shared" si="9"/>
        <v/>
      </c>
      <c r="L46" s="133" t="str">
        <f t="shared" si="10"/>
        <v>N/A</v>
      </c>
      <c r="M46" s="114" t="str">
        <f t="shared" si="10"/>
        <v>N/A</v>
      </c>
      <c r="N46" s="113" t="str">
        <f t="shared" si="11"/>
        <v/>
      </c>
      <c r="O46" s="114" t="str">
        <f t="shared" si="11"/>
        <v/>
      </c>
      <c r="P46" s="113" t="str">
        <f t="shared" si="11"/>
        <v/>
      </c>
      <c r="Q46" s="114" t="str">
        <f t="shared" si="11"/>
        <v/>
      </c>
    </row>
    <row r="47" spans="1:17" outlineLevel="2" x14ac:dyDescent="0.3">
      <c r="A47" s="129" t="s">
        <v>194</v>
      </c>
      <c r="B47" s="80">
        <v>2</v>
      </c>
      <c r="C47" s="80">
        <v>183</v>
      </c>
      <c r="D47" s="80">
        <v>1</v>
      </c>
      <c r="E47" s="80">
        <f t="shared" si="0"/>
        <v>91.5</v>
      </c>
      <c r="F47" s="80">
        <f t="shared" si="8"/>
        <v>3</v>
      </c>
      <c r="G47" s="15">
        <f t="shared" si="8"/>
        <v>274.5</v>
      </c>
      <c r="H47" s="130">
        <f t="shared" si="2"/>
        <v>9.5</v>
      </c>
      <c r="I47" s="131" t="s">
        <v>244</v>
      </c>
      <c r="J47" s="114" t="s">
        <v>137</v>
      </c>
      <c r="K47" s="132" t="str">
        <f t="shared" si="9"/>
        <v/>
      </c>
      <c r="L47" s="133" t="str">
        <f t="shared" si="10"/>
        <v>N/A</v>
      </c>
      <c r="M47" s="114" t="str">
        <f t="shared" si="10"/>
        <v>N/A</v>
      </c>
      <c r="N47" s="113" t="str">
        <f t="shared" si="11"/>
        <v/>
      </c>
      <c r="O47" s="114" t="str">
        <f t="shared" si="11"/>
        <v/>
      </c>
      <c r="P47" s="113" t="str">
        <f t="shared" si="11"/>
        <v/>
      </c>
      <c r="Q47" s="114" t="str">
        <f t="shared" si="11"/>
        <v/>
      </c>
    </row>
    <row r="48" spans="1:17" outlineLevel="2" x14ac:dyDescent="0.3">
      <c r="A48" s="129" t="s">
        <v>70</v>
      </c>
      <c r="B48" s="80">
        <v>1</v>
      </c>
      <c r="C48" s="80">
        <v>90</v>
      </c>
      <c r="D48" s="80">
        <v>2</v>
      </c>
      <c r="E48" s="80">
        <f t="shared" si="0"/>
        <v>180</v>
      </c>
      <c r="F48" s="80">
        <f t="shared" si="8"/>
        <v>3</v>
      </c>
      <c r="G48" s="15">
        <f t="shared" si="8"/>
        <v>270</v>
      </c>
      <c r="H48" s="130">
        <f t="shared" si="2"/>
        <v>11</v>
      </c>
      <c r="I48" s="131" t="s">
        <v>244</v>
      </c>
      <c r="J48" s="114" t="s">
        <v>141</v>
      </c>
      <c r="K48" s="132" t="str">
        <f t="shared" si="9"/>
        <v/>
      </c>
      <c r="L48" s="133" t="str">
        <f t="shared" si="10"/>
        <v>N/A</v>
      </c>
      <c r="M48" s="114" t="str">
        <f t="shared" si="10"/>
        <v>N/A</v>
      </c>
      <c r="N48" s="113" t="str">
        <f t="shared" si="11"/>
        <v/>
      </c>
      <c r="O48" s="114" t="str">
        <f t="shared" si="11"/>
        <v/>
      </c>
      <c r="P48" s="113" t="str">
        <f t="shared" si="11"/>
        <v/>
      </c>
      <c r="Q48" s="114" t="str">
        <f t="shared" si="11"/>
        <v/>
      </c>
    </row>
    <row r="49" spans="1:17" outlineLevel="2" x14ac:dyDescent="0.3">
      <c r="A49" s="129" t="s">
        <v>259</v>
      </c>
      <c r="B49" s="80">
        <v>1</v>
      </c>
      <c r="C49" s="80">
        <v>82</v>
      </c>
      <c r="D49" s="80">
        <v>2</v>
      </c>
      <c r="E49" s="80">
        <f t="shared" si="0"/>
        <v>164</v>
      </c>
      <c r="F49" s="80">
        <f t="shared" si="8"/>
        <v>3</v>
      </c>
      <c r="G49" s="15">
        <f t="shared" si="8"/>
        <v>246</v>
      </c>
      <c r="H49" s="130">
        <f t="shared" si="2"/>
        <v>19</v>
      </c>
      <c r="I49" s="131" t="s">
        <v>245</v>
      </c>
      <c r="J49" s="114" t="s">
        <v>137</v>
      </c>
      <c r="K49" s="132" t="str">
        <f t="shared" si="9"/>
        <v/>
      </c>
      <c r="L49" s="133" t="str">
        <f t="shared" si="10"/>
        <v>N/A</v>
      </c>
      <c r="M49" s="114" t="str">
        <f t="shared" si="10"/>
        <v>N/A</v>
      </c>
      <c r="N49" s="113" t="str">
        <f t="shared" si="11"/>
        <v/>
      </c>
      <c r="O49" s="114" t="str">
        <f t="shared" si="11"/>
        <v/>
      </c>
      <c r="P49" s="113" t="str">
        <f t="shared" si="11"/>
        <v/>
      </c>
      <c r="Q49" s="114" t="str">
        <f t="shared" si="11"/>
        <v/>
      </c>
    </row>
    <row r="50" spans="1:17" outlineLevel="2" x14ac:dyDescent="0.3">
      <c r="A50" s="129" t="s">
        <v>206</v>
      </c>
      <c r="B50" s="80">
        <v>1</v>
      </c>
      <c r="C50" s="80">
        <v>100</v>
      </c>
      <c r="D50" s="80">
        <v>1</v>
      </c>
      <c r="E50" s="80">
        <f t="shared" si="0"/>
        <v>100</v>
      </c>
      <c r="F50" s="80">
        <f t="shared" si="8"/>
        <v>2</v>
      </c>
      <c r="G50" s="15">
        <f t="shared" si="8"/>
        <v>200</v>
      </c>
      <c r="H50" s="130">
        <f t="shared" si="2"/>
        <v>1</v>
      </c>
      <c r="I50" s="131" t="s">
        <v>245</v>
      </c>
      <c r="J50" s="114" t="s">
        <v>141</v>
      </c>
      <c r="K50" s="132" t="str">
        <f t="shared" si="9"/>
        <v/>
      </c>
      <c r="L50" s="133" t="str">
        <f t="shared" si="10"/>
        <v>N/A</v>
      </c>
      <c r="M50" s="114" t="str">
        <f t="shared" si="10"/>
        <v>N/A</v>
      </c>
      <c r="N50" s="113" t="str">
        <f t="shared" si="11"/>
        <v/>
      </c>
      <c r="O50" s="114" t="str">
        <f t="shared" si="11"/>
        <v/>
      </c>
      <c r="P50" s="113" t="str">
        <f t="shared" si="11"/>
        <v/>
      </c>
      <c r="Q50" s="114" t="str">
        <f t="shared" si="11"/>
        <v/>
      </c>
    </row>
    <row r="51" spans="1:17" outlineLevel="2" x14ac:dyDescent="0.3">
      <c r="A51" s="129" t="s">
        <v>178</v>
      </c>
      <c r="B51" s="80">
        <v>2</v>
      </c>
      <c r="C51" s="80">
        <v>192</v>
      </c>
      <c r="D51" s="80">
        <v>0</v>
      </c>
      <c r="E51" s="80">
        <f t="shared" si="0"/>
        <v>0</v>
      </c>
      <c r="F51" s="80">
        <f t="shared" si="8"/>
        <v>2</v>
      </c>
      <c r="G51" s="15">
        <f t="shared" si="8"/>
        <v>192</v>
      </c>
      <c r="H51" s="130">
        <f t="shared" si="2"/>
        <v>5</v>
      </c>
      <c r="I51" s="131" t="s">
        <v>245</v>
      </c>
      <c r="J51" s="114" t="s">
        <v>141</v>
      </c>
      <c r="K51" s="132" t="str">
        <f t="shared" si="9"/>
        <v/>
      </c>
      <c r="L51" s="133" t="str">
        <f t="shared" si="10"/>
        <v>N/A</v>
      </c>
      <c r="M51" s="114" t="str">
        <f t="shared" si="10"/>
        <v>N/A</v>
      </c>
      <c r="N51" s="113" t="str">
        <f t="shared" si="11"/>
        <v/>
      </c>
      <c r="O51" s="114" t="str">
        <f t="shared" si="11"/>
        <v/>
      </c>
      <c r="P51" s="113" t="str">
        <f t="shared" si="11"/>
        <v/>
      </c>
      <c r="Q51" s="114" t="str">
        <f t="shared" si="11"/>
        <v/>
      </c>
    </row>
    <row r="52" spans="1:17" outlineLevel="2" x14ac:dyDescent="0.3">
      <c r="A52" s="129" t="s">
        <v>237</v>
      </c>
      <c r="B52" s="80">
        <v>2</v>
      </c>
      <c r="C52" s="80">
        <v>192</v>
      </c>
      <c r="D52" s="80">
        <v>0</v>
      </c>
      <c r="E52" s="80">
        <f t="shared" si="0"/>
        <v>0</v>
      </c>
      <c r="F52" s="80">
        <f t="shared" si="8"/>
        <v>2</v>
      </c>
      <c r="G52" s="15">
        <f t="shared" si="8"/>
        <v>192</v>
      </c>
      <c r="H52" s="130">
        <f t="shared" si="2"/>
        <v>5</v>
      </c>
      <c r="I52" s="131" t="s">
        <v>244</v>
      </c>
      <c r="J52" s="114" t="s">
        <v>137</v>
      </c>
      <c r="K52" s="132" t="str">
        <f t="shared" si="9"/>
        <v/>
      </c>
      <c r="L52" s="133" t="str">
        <f t="shared" si="10"/>
        <v>N/A</v>
      </c>
      <c r="M52" s="114" t="str">
        <f t="shared" si="10"/>
        <v>N/A</v>
      </c>
      <c r="N52" s="113" t="str">
        <f t="shared" si="11"/>
        <v/>
      </c>
      <c r="O52" s="114" t="str">
        <f t="shared" si="11"/>
        <v/>
      </c>
      <c r="P52" s="113" t="str">
        <f t="shared" si="11"/>
        <v/>
      </c>
      <c r="Q52" s="114" t="str">
        <f t="shared" si="11"/>
        <v/>
      </c>
    </row>
    <row r="53" spans="1:17" outlineLevel="2" x14ac:dyDescent="0.3">
      <c r="A53" s="129" t="s">
        <v>215</v>
      </c>
      <c r="B53" s="80">
        <v>2</v>
      </c>
      <c r="C53" s="80">
        <v>190</v>
      </c>
      <c r="D53" s="80">
        <v>0</v>
      </c>
      <c r="E53" s="80">
        <f t="shared" si="0"/>
        <v>0</v>
      </c>
      <c r="F53" s="80">
        <f t="shared" si="8"/>
        <v>2</v>
      </c>
      <c r="G53" s="15">
        <f t="shared" si="8"/>
        <v>190</v>
      </c>
      <c r="H53" s="130">
        <f t="shared" si="2"/>
        <v>6</v>
      </c>
      <c r="I53" s="131" t="s">
        <v>244</v>
      </c>
      <c r="J53" s="114" t="s">
        <v>137</v>
      </c>
      <c r="K53" s="132" t="str">
        <f t="shared" si="9"/>
        <v/>
      </c>
      <c r="L53" s="133" t="str">
        <f t="shared" si="10"/>
        <v>N/A</v>
      </c>
      <c r="M53" s="114" t="str">
        <f t="shared" si="10"/>
        <v>N/A</v>
      </c>
      <c r="N53" s="113" t="str">
        <f t="shared" si="11"/>
        <v/>
      </c>
      <c r="O53" s="114" t="str">
        <f t="shared" si="11"/>
        <v/>
      </c>
      <c r="P53" s="113" t="str">
        <f t="shared" si="11"/>
        <v/>
      </c>
      <c r="Q53" s="114" t="str">
        <f t="shared" si="11"/>
        <v/>
      </c>
    </row>
    <row r="54" spans="1:17" outlineLevel="2" x14ac:dyDescent="0.3">
      <c r="A54" s="129" t="s">
        <v>260</v>
      </c>
      <c r="B54" s="80">
        <v>2</v>
      </c>
      <c r="C54" s="80">
        <v>190</v>
      </c>
      <c r="D54" s="80">
        <v>0</v>
      </c>
      <c r="E54" s="80">
        <f t="shared" si="0"/>
        <v>0</v>
      </c>
      <c r="F54" s="80">
        <f t="shared" si="8"/>
        <v>2</v>
      </c>
      <c r="G54" s="15">
        <f t="shared" si="8"/>
        <v>190</v>
      </c>
      <c r="H54" s="130">
        <f t="shared" si="2"/>
        <v>6</v>
      </c>
      <c r="I54" s="131" t="s">
        <v>244</v>
      </c>
      <c r="J54" s="114" t="s">
        <v>137</v>
      </c>
      <c r="K54" s="132" t="str">
        <f t="shared" si="9"/>
        <v/>
      </c>
      <c r="L54" s="133" t="str">
        <f t="shared" si="10"/>
        <v>N/A</v>
      </c>
      <c r="M54" s="114" t="str">
        <f t="shared" si="10"/>
        <v>N/A</v>
      </c>
      <c r="N54" s="113" t="str">
        <f t="shared" si="11"/>
        <v/>
      </c>
      <c r="O54" s="114" t="str">
        <f t="shared" si="11"/>
        <v/>
      </c>
      <c r="P54" s="113" t="str">
        <f t="shared" si="11"/>
        <v/>
      </c>
      <c r="Q54" s="114" t="str">
        <f t="shared" si="11"/>
        <v/>
      </c>
    </row>
    <row r="55" spans="1:17" outlineLevel="2" x14ac:dyDescent="0.3">
      <c r="A55" s="129" t="s">
        <v>45</v>
      </c>
      <c r="B55" s="80">
        <v>2</v>
      </c>
      <c r="C55" s="80">
        <v>190</v>
      </c>
      <c r="D55" s="80">
        <v>0</v>
      </c>
      <c r="E55" s="80">
        <f t="shared" si="0"/>
        <v>0</v>
      </c>
      <c r="F55" s="80">
        <f t="shared" si="8"/>
        <v>2</v>
      </c>
      <c r="G55" s="15">
        <f t="shared" si="8"/>
        <v>190</v>
      </c>
      <c r="H55" s="130">
        <f t="shared" si="2"/>
        <v>6</v>
      </c>
      <c r="I55" s="131" t="s">
        <v>244</v>
      </c>
      <c r="J55" s="114" t="s">
        <v>137</v>
      </c>
      <c r="K55" s="132" t="str">
        <f t="shared" si="9"/>
        <v/>
      </c>
      <c r="L55" s="133" t="str">
        <f t="shared" si="10"/>
        <v>N/A</v>
      </c>
      <c r="M55" s="114" t="str">
        <f t="shared" si="10"/>
        <v>N/A</v>
      </c>
      <c r="N55" s="113" t="str">
        <f t="shared" si="11"/>
        <v/>
      </c>
      <c r="O55" s="114" t="str">
        <f t="shared" si="11"/>
        <v/>
      </c>
      <c r="P55" s="113" t="str">
        <f t="shared" si="11"/>
        <v/>
      </c>
      <c r="Q55" s="114" t="str">
        <f t="shared" si="11"/>
        <v/>
      </c>
    </row>
    <row r="56" spans="1:17" outlineLevel="2" x14ac:dyDescent="0.3">
      <c r="A56" s="129" t="s">
        <v>153</v>
      </c>
      <c r="B56" s="80">
        <v>1</v>
      </c>
      <c r="C56" s="80">
        <v>94</v>
      </c>
      <c r="D56" s="80">
        <v>1</v>
      </c>
      <c r="E56" s="80">
        <f t="shared" si="0"/>
        <v>94</v>
      </c>
      <c r="F56" s="80">
        <f t="shared" si="8"/>
        <v>2</v>
      </c>
      <c r="G56" s="15">
        <f t="shared" si="8"/>
        <v>188</v>
      </c>
      <c r="H56" s="130">
        <f t="shared" si="2"/>
        <v>7</v>
      </c>
      <c r="I56" s="131" t="s">
        <v>245</v>
      </c>
      <c r="J56" s="114" t="s">
        <v>141</v>
      </c>
      <c r="K56" s="132" t="str">
        <f t="shared" si="9"/>
        <v/>
      </c>
      <c r="L56" s="133" t="str">
        <f t="shared" si="10"/>
        <v>N/A</v>
      </c>
      <c r="M56" s="114" t="str">
        <f t="shared" si="10"/>
        <v>N/A</v>
      </c>
      <c r="N56" s="113" t="str">
        <f t="shared" si="11"/>
        <v/>
      </c>
      <c r="O56" s="114" t="str">
        <f t="shared" si="11"/>
        <v/>
      </c>
      <c r="P56" s="113" t="str">
        <f t="shared" si="11"/>
        <v/>
      </c>
      <c r="Q56" s="114" t="str">
        <f t="shared" si="11"/>
        <v/>
      </c>
    </row>
    <row r="57" spans="1:17" outlineLevel="2" x14ac:dyDescent="0.3">
      <c r="A57" s="129" t="s">
        <v>239</v>
      </c>
      <c r="B57" s="80">
        <v>2</v>
      </c>
      <c r="C57" s="80">
        <v>181</v>
      </c>
      <c r="D57" s="80">
        <v>0</v>
      </c>
      <c r="E57" s="80">
        <f t="shared" si="0"/>
        <v>0</v>
      </c>
      <c r="F57" s="80">
        <f t="shared" si="8"/>
        <v>2</v>
      </c>
      <c r="G57" s="15">
        <f t="shared" si="8"/>
        <v>181</v>
      </c>
      <c r="H57" s="130">
        <f t="shared" si="2"/>
        <v>10.5</v>
      </c>
      <c r="I57" s="131" t="s">
        <v>244</v>
      </c>
      <c r="J57" s="114" t="s">
        <v>137</v>
      </c>
      <c r="K57" s="132" t="str">
        <f t="shared" si="9"/>
        <v/>
      </c>
      <c r="L57" s="133" t="str">
        <f t="shared" si="10"/>
        <v>N/A</v>
      </c>
      <c r="M57" s="114" t="str">
        <f t="shared" si="10"/>
        <v>N/A</v>
      </c>
      <c r="N57" s="113" t="str">
        <f t="shared" si="11"/>
        <v/>
      </c>
      <c r="O57" s="114" t="str">
        <f t="shared" si="11"/>
        <v/>
      </c>
      <c r="P57" s="113" t="str">
        <f t="shared" si="11"/>
        <v/>
      </c>
      <c r="Q57" s="114" t="str">
        <f t="shared" si="11"/>
        <v/>
      </c>
    </row>
    <row r="58" spans="1:17" outlineLevel="2" x14ac:dyDescent="0.3">
      <c r="A58" s="129" t="s">
        <v>261</v>
      </c>
      <c r="B58" s="80">
        <v>2</v>
      </c>
      <c r="C58" s="80">
        <v>172</v>
      </c>
      <c r="D58" s="80">
        <v>0</v>
      </c>
      <c r="E58" s="80">
        <f t="shared" si="0"/>
        <v>0</v>
      </c>
      <c r="F58" s="80">
        <f t="shared" si="8"/>
        <v>2</v>
      </c>
      <c r="G58" s="15">
        <f t="shared" si="8"/>
        <v>172</v>
      </c>
      <c r="H58" s="130">
        <f t="shared" si="2"/>
        <v>15</v>
      </c>
      <c r="I58" s="131" t="s">
        <v>245</v>
      </c>
      <c r="J58" s="114" t="s">
        <v>137</v>
      </c>
      <c r="K58" s="132" t="str">
        <f t="shared" si="9"/>
        <v/>
      </c>
      <c r="L58" s="133" t="str">
        <f t="shared" si="10"/>
        <v>N/A</v>
      </c>
      <c r="M58" s="114" t="str">
        <f t="shared" si="10"/>
        <v>N/A</v>
      </c>
      <c r="N58" s="113" t="str">
        <f t="shared" si="11"/>
        <v/>
      </c>
      <c r="O58" s="114" t="str">
        <f t="shared" si="11"/>
        <v/>
      </c>
      <c r="P58" s="113" t="str">
        <f t="shared" si="11"/>
        <v/>
      </c>
      <c r="Q58" s="114" t="str">
        <f t="shared" si="11"/>
        <v/>
      </c>
    </row>
    <row r="59" spans="1:17" outlineLevel="2" x14ac:dyDescent="0.3">
      <c r="A59" s="129" t="s">
        <v>96</v>
      </c>
      <c r="B59" s="80">
        <v>1</v>
      </c>
      <c r="C59" s="80">
        <v>100</v>
      </c>
      <c r="D59" s="80">
        <v>0</v>
      </c>
      <c r="E59" s="80">
        <f t="shared" si="0"/>
        <v>0</v>
      </c>
      <c r="F59" s="80">
        <f t="shared" si="8"/>
        <v>1</v>
      </c>
      <c r="G59" s="15">
        <f t="shared" si="8"/>
        <v>100</v>
      </c>
      <c r="H59" s="130">
        <f t="shared" si="2"/>
        <v>1</v>
      </c>
      <c r="I59" s="131" t="s">
        <v>245</v>
      </c>
      <c r="J59" s="114" t="s">
        <v>141</v>
      </c>
      <c r="K59" s="132" t="str">
        <f t="shared" si="9"/>
        <v/>
      </c>
      <c r="L59" s="133" t="str">
        <f t="shared" si="10"/>
        <v>N/A</v>
      </c>
      <c r="M59" s="114" t="str">
        <f t="shared" si="10"/>
        <v>N/A</v>
      </c>
      <c r="N59" s="113" t="str">
        <f t="shared" si="11"/>
        <v/>
      </c>
      <c r="O59" s="114" t="str">
        <f t="shared" si="11"/>
        <v/>
      </c>
      <c r="P59" s="113" t="str">
        <f t="shared" si="11"/>
        <v/>
      </c>
      <c r="Q59" s="114" t="str">
        <f t="shared" si="11"/>
        <v/>
      </c>
    </row>
    <row r="60" spans="1:17" outlineLevel="2" x14ac:dyDescent="0.3">
      <c r="A60" s="129" t="s">
        <v>208</v>
      </c>
      <c r="B60" s="80">
        <v>1</v>
      </c>
      <c r="C60" s="80">
        <v>100</v>
      </c>
      <c r="D60" s="80">
        <v>0</v>
      </c>
      <c r="E60" s="80">
        <f t="shared" si="0"/>
        <v>0</v>
      </c>
      <c r="F60" s="80">
        <f t="shared" si="8"/>
        <v>1</v>
      </c>
      <c r="G60" s="15">
        <f t="shared" si="8"/>
        <v>100</v>
      </c>
      <c r="H60" s="130">
        <f t="shared" si="2"/>
        <v>1</v>
      </c>
      <c r="I60" s="131" t="s">
        <v>244</v>
      </c>
      <c r="J60" s="114" t="s">
        <v>137</v>
      </c>
      <c r="K60" s="132" t="str">
        <f t="shared" si="9"/>
        <v/>
      </c>
      <c r="L60" s="133" t="str">
        <f t="shared" si="10"/>
        <v>N/A</v>
      </c>
      <c r="M60" s="114" t="str">
        <f t="shared" si="10"/>
        <v>N/A</v>
      </c>
      <c r="N60" s="113" t="str">
        <f t="shared" si="11"/>
        <v/>
      </c>
      <c r="O60" s="114" t="str">
        <f t="shared" si="11"/>
        <v/>
      </c>
      <c r="P60" s="113" t="str">
        <f t="shared" si="11"/>
        <v/>
      </c>
      <c r="Q60" s="114" t="str">
        <f t="shared" si="11"/>
        <v/>
      </c>
    </row>
    <row r="61" spans="1:17" outlineLevel="2" x14ac:dyDescent="0.3">
      <c r="A61" s="129" t="s">
        <v>235</v>
      </c>
      <c r="B61" s="80">
        <v>1</v>
      </c>
      <c r="C61" s="80">
        <v>100</v>
      </c>
      <c r="D61" s="80">
        <v>0</v>
      </c>
      <c r="E61" s="80">
        <f t="shared" si="0"/>
        <v>0</v>
      </c>
      <c r="F61" s="80">
        <f t="shared" si="8"/>
        <v>1</v>
      </c>
      <c r="G61" s="15">
        <f t="shared" si="8"/>
        <v>100</v>
      </c>
      <c r="H61" s="130">
        <f t="shared" si="2"/>
        <v>1</v>
      </c>
      <c r="I61" s="131" t="s">
        <v>244</v>
      </c>
      <c r="J61" s="114" t="s">
        <v>137</v>
      </c>
      <c r="K61" s="132" t="str">
        <f t="shared" si="9"/>
        <v/>
      </c>
      <c r="L61" s="133" t="str">
        <f t="shared" si="10"/>
        <v>N/A</v>
      </c>
      <c r="M61" s="114" t="str">
        <f t="shared" si="10"/>
        <v>N/A</v>
      </c>
      <c r="N61" s="113" t="str">
        <f t="shared" si="11"/>
        <v/>
      </c>
      <c r="O61" s="114" t="str">
        <f t="shared" si="11"/>
        <v/>
      </c>
      <c r="P61" s="113" t="str">
        <f t="shared" si="11"/>
        <v/>
      </c>
      <c r="Q61" s="114" t="str">
        <f t="shared" si="11"/>
        <v/>
      </c>
    </row>
    <row r="62" spans="1:17" outlineLevel="2" x14ac:dyDescent="0.3">
      <c r="A62" s="129" t="s">
        <v>204</v>
      </c>
      <c r="B62" s="80">
        <v>1</v>
      </c>
      <c r="C62" s="80">
        <v>99</v>
      </c>
      <c r="D62" s="80">
        <v>0</v>
      </c>
      <c r="E62" s="80">
        <f t="shared" si="0"/>
        <v>0</v>
      </c>
      <c r="F62" s="80">
        <f t="shared" si="8"/>
        <v>1</v>
      </c>
      <c r="G62" s="15">
        <f t="shared" si="8"/>
        <v>99</v>
      </c>
      <c r="H62" s="130">
        <f t="shared" si="2"/>
        <v>2</v>
      </c>
      <c r="I62" s="131" t="s">
        <v>245</v>
      </c>
      <c r="J62" s="114" t="s">
        <v>141</v>
      </c>
      <c r="K62" s="132" t="str">
        <f t="shared" si="9"/>
        <v/>
      </c>
      <c r="L62" s="133" t="str">
        <f t="shared" si="10"/>
        <v>N/A</v>
      </c>
      <c r="M62" s="114" t="str">
        <f t="shared" si="10"/>
        <v>N/A</v>
      </c>
      <c r="N62" s="113" t="str">
        <f t="shared" si="11"/>
        <v/>
      </c>
      <c r="O62" s="114" t="str">
        <f t="shared" si="11"/>
        <v/>
      </c>
      <c r="P62" s="113" t="str">
        <f t="shared" si="11"/>
        <v/>
      </c>
      <c r="Q62" s="114" t="str">
        <f t="shared" si="11"/>
        <v/>
      </c>
    </row>
    <row r="63" spans="1:17" outlineLevel="2" x14ac:dyDescent="0.3">
      <c r="A63" s="129" t="s">
        <v>262</v>
      </c>
      <c r="B63" s="80">
        <v>1</v>
      </c>
      <c r="C63" s="80">
        <v>99</v>
      </c>
      <c r="D63" s="80">
        <v>0</v>
      </c>
      <c r="E63" s="80">
        <f t="shared" si="0"/>
        <v>0</v>
      </c>
      <c r="F63" s="80">
        <f t="shared" si="8"/>
        <v>1</v>
      </c>
      <c r="G63" s="15">
        <f t="shared" si="8"/>
        <v>99</v>
      </c>
      <c r="H63" s="130">
        <f t="shared" si="2"/>
        <v>2</v>
      </c>
      <c r="I63" s="131" t="s">
        <v>244</v>
      </c>
      <c r="J63" s="114" t="s">
        <v>137</v>
      </c>
      <c r="K63" s="132" t="str">
        <f t="shared" si="9"/>
        <v/>
      </c>
      <c r="L63" s="133" t="str">
        <f t="shared" si="10"/>
        <v>N/A</v>
      </c>
      <c r="M63" s="114" t="str">
        <f t="shared" si="10"/>
        <v>N/A</v>
      </c>
      <c r="N63" s="113" t="str">
        <f t="shared" si="11"/>
        <v/>
      </c>
      <c r="O63" s="114" t="str">
        <f t="shared" si="11"/>
        <v/>
      </c>
      <c r="P63" s="113" t="str">
        <f t="shared" si="11"/>
        <v/>
      </c>
      <c r="Q63" s="114" t="str">
        <f t="shared" si="11"/>
        <v/>
      </c>
    </row>
    <row r="64" spans="1:17" outlineLevel="2" x14ac:dyDescent="0.3">
      <c r="A64" s="129" t="s">
        <v>66</v>
      </c>
      <c r="B64" s="80">
        <v>1</v>
      </c>
      <c r="C64" s="80">
        <v>98</v>
      </c>
      <c r="D64" s="80">
        <v>0</v>
      </c>
      <c r="E64" s="80">
        <f t="shared" si="0"/>
        <v>0</v>
      </c>
      <c r="F64" s="80">
        <f t="shared" si="8"/>
        <v>1</v>
      </c>
      <c r="G64" s="15">
        <f t="shared" si="8"/>
        <v>98</v>
      </c>
      <c r="H64" s="130">
        <f t="shared" si="2"/>
        <v>3</v>
      </c>
      <c r="I64" s="131" t="s">
        <v>245</v>
      </c>
      <c r="J64" s="114" t="s">
        <v>137</v>
      </c>
      <c r="K64" s="132" t="str">
        <f t="shared" si="9"/>
        <v/>
      </c>
      <c r="L64" s="133" t="str">
        <f t="shared" si="10"/>
        <v>N/A</v>
      </c>
      <c r="M64" s="114" t="str">
        <f t="shared" si="10"/>
        <v>N/A</v>
      </c>
      <c r="N64" s="113" t="str">
        <f t="shared" si="11"/>
        <v/>
      </c>
      <c r="O64" s="114" t="str">
        <f t="shared" si="11"/>
        <v/>
      </c>
      <c r="P64" s="113" t="str">
        <f t="shared" si="11"/>
        <v/>
      </c>
      <c r="Q64" s="114" t="str">
        <f t="shared" si="11"/>
        <v/>
      </c>
    </row>
    <row r="65" spans="1:17" outlineLevel="2" x14ac:dyDescent="0.3">
      <c r="A65" s="129" t="s">
        <v>77</v>
      </c>
      <c r="B65" s="80">
        <v>1</v>
      </c>
      <c r="C65" s="80">
        <v>98</v>
      </c>
      <c r="D65" s="80">
        <v>0</v>
      </c>
      <c r="E65" s="80">
        <f t="shared" si="0"/>
        <v>0</v>
      </c>
      <c r="F65" s="80">
        <f t="shared" si="8"/>
        <v>1</v>
      </c>
      <c r="G65" s="15">
        <f t="shared" si="8"/>
        <v>98</v>
      </c>
      <c r="H65" s="130">
        <f t="shared" si="2"/>
        <v>3</v>
      </c>
      <c r="I65" s="131" t="s">
        <v>244</v>
      </c>
      <c r="J65" s="114" t="s">
        <v>141</v>
      </c>
      <c r="K65" s="132" t="str">
        <f t="shared" si="9"/>
        <v/>
      </c>
      <c r="L65" s="133" t="str">
        <f t="shared" ref="L65:M78" si="12">IF(OR($F65&lt;12,$J65&lt;&gt;L$2),"N/A",COUNTIFS($J$4:$J$108,L$2,$F$4:$F$108,"&gt;="&amp;12,$G$4:$G$108,"&gt;"&amp;$G65)+1)</f>
        <v>N/A</v>
      </c>
      <c r="M65" s="114" t="str">
        <f t="shared" si="12"/>
        <v>N/A</v>
      </c>
      <c r="N65" s="113" t="str">
        <f t="shared" ref="N65:Q78" si="13">IF(OR($F65&lt;12,$J65&lt;&gt;N$2,$I65&lt;&gt;N$3),"",COUNTIFS($J$4:$J$108,N$2,$I$4:$I$108,N$3,$F$4:$F$108,"&gt;="&amp;12,$G$4:$G$108,"&gt;"&amp;$G65)+1)</f>
        <v/>
      </c>
      <c r="O65" s="114" t="str">
        <f t="shared" si="13"/>
        <v/>
      </c>
      <c r="P65" s="113" t="str">
        <f t="shared" si="13"/>
        <v/>
      </c>
      <c r="Q65" s="114" t="str">
        <f t="shared" si="13"/>
        <v/>
      </c>
    </row>
    <row r="66" spans="1:17" outlineLevel="2" x14ac:dyDescent="0.3">
      <c r="A66" s="129" t="s">
        <v>263</v>
      </c>
      <c r="B66" s="80">
        <v>1</v>
      </c>
      <c r="C66" s="80">
        <v>97</v>
      </c>
      <c r="D66" s="80">
        <v>0</v>
      </c>
      <c r="E66" s="80">
        <f t="shared" si="0"/>
        <v>0</v>
      </c>
      <c r="F66" s="80">
        <f t="shared" si="8"/>
        <v>1</v>
      </c>
      <c r="G66" s="15">
        <f t="shared" si="8"/>
        <v>97</v>
      </c>
      <c r="H66" s="130">
        <f t="shared" si="2"/>
        <v>4</v>
      </c>
      <c r="I66" s="131" t="s">
        <v>245</v>
      </c>
      <c r="J66" s="114" t="s">
        <v>141</v>
      </c>
      <c r="K66" s="132" t="str">
        <f t="shared" si="9"/>
        <v/>
      </c>
      <c r="L66" s="133" t="str">
        <f t="shared" si="12"/>
        <v>N/A</v>
      </c>
      <c r="M66" s="114" t="str">
        <f t="shared" si="12"/>
        <v>N/A</v>
      </c>
      <c r="N66" s="113" t="str">
        <f t="shared" si="13"/>
        <v/>
      </c>
      <c r="O66" s="114" t="str">
        <f t="shared" si="13"/>
        <v/>
      </c>
      <c r="P66" s="113" t="str">
        <f t="shared" si="13"/>
        <v/>
      </c>
      <c r="Q66" s="114" t="str">
        <f t="shared" si="13"/>
        <v/>
      </c>
    </row>
    <row r="67" spans="1:17" outlineLevel="2" x14ac:dyDescent="0.3">
      <c r="A67" s="129" t="s">
        <v>224</v>
      </c>
      <c r="B67" s="80">
        <v>1</v>
      </c>
      <c r="C67" s="80">
        <v>97</v>
      </c>
      <c r="D67" s="80">
        <v>0</v>
      </c>
      <c r="E67" s="80">
        <f t="shared" si="0"/>
        <v>0</v>
      </c>
      <c r="F67" s="80">
        <f t="shared" si="8"/>
        <v>1</v>
      </c>
      <c r="G67" s="15">
        <f t="shared" si="8"/>
        <v>97</v>
      </c>
      <c r="H67" s="130">
        <f t="shared" si="2"/>
        <v>4</v>
      </c>
      <c r="I67" s="131" t="s">
        <v>244</v>
      </c>
      <c r="J67" s="114" t="s">
        <v>137</v>
      </c>
      <c r="K67" s="132" t="str">
        <f t="shared" si="9"/>
        <v/>
      </c>
      <c r="L67" s="133" t="str">
        <f t="shared" si="12"/>
        <v>N/A</v>
      </c>
      <c r="M67" s="114" t="str">
        <f t="shared" si="12"/>
        <v>N/A</v>
      </c>
      <c r="N67" s="113" t="str">
        <f t="shared" si="13"/>
        <v/>
      </c>
      <c r="O67" s="114" t="str">
        <f t="shared" si="13"/>
        <v/>
      </c>
      <c r="P67" s="113" t="str">
        <f t="shared" si="13"/>
        <v/>
      </c>
      <c r="Q67" s="114" t="str">
        <f t="shared" si="13"/>
        <v/>
      </c>
    </row>
    <row r="68" spans="1:17" outlineLevel="2" x14ac:dyDescent="0.3">
      <c r="A68" s="129" t="s">
        <v>229</v>
      </c>
      <c r="B68" s="80">
        <v>1</v>
      </c>
      <c r="C68" s="80">
        <v>97</v>
      </c>
      <c r="D68" s="80">
        <v>0</v>
      </c>
      <c r="E68" s="80">
        <f t="shared" si="0"/>
        <v>0</v>
      </c>
      <c r="F68" s="80">
        <f t="shared" si="8"/>
        <v>1</v>
      </c>
      <c r="G68" s="15">
        <f t="shared" si="8"/>
        <v>97</v>
      </c>
      <c r="H68" s="130">
        <f t="shared" si="2"/>
        <v>4</v>
      </c>
      <c r="I68" s="131" t="s">
        <v>245</v>
      </c>
      <c r="J68" s="114" t="s">
        <v>141</v>
      </c>
      <c r="K68" s="132" t="str">
        <f t="shared" si="9"/>
        <v/>
      </c>
      <c r="L68" s="133" t="str">
        <f t="shared" si="12"/>
        <v>N/A</v>
      </c>
      <c r="M68" s="114" t="str">
        <f t="shared" si="12"/>
        <v>N/A</v>
      </c>
      <c r="N68" s="113" t="str">
        <f t="shared" si="13"/>
        <v/>
      </c>
      <c r="O68" s="114" t="str">
        <f t="shared" si="13"/>
        <v/>
      </c>
      <c r="P68" s="113" t="str">
        <f t="shared" si="13"/>
        <v/>
      </c>
      <c r="Q68" s="114" t="str">
        <f t="shared" si="13"/>
        <v/>
      </c>
    </row>
    <row r="69" spans="1:17" outlineLevel="2" x14ac:dyDescent="0.3">
      <c r="A69" s="129" t="s">
        <v>48</v>
      </c>
      <c r="B69" s="80">
        <v>1</v>
      </c>
      <c r="C69" s="80">
        <v>96</v>
      </c>
      <c r="D69" s="80">
        <v>0</v>
      </c>
      <c r="E69" s="80">
        <f t="shared" ref="E69:E78" si="14">ROUND(C69/B69*D69,2)</f>
        <v>0</v>
      </c>
      <c r="F69" s="80">
        <f t="shared" ref="F69:G78" si="15">B69+D69</f>
        <v>1</v>
      </c>
      <c r="G69" s="15">
        <f t="shared" si="15"/>
        <v>96</v>
      </c>
      <c r="H69" s="130">
        <f t="shared" ref="H69:H78" si="16">IFERROR((101-G69/F69),0)</f>
        <v>5</v>
      </c>
      <c r="I69" s="131" t="s">
        <v>244</v>
      </c>
      <c r="J69" s="114" t="s">
        <v>137</v>
      </c>
      <c r="K69" s="132" t="str">
        <f t="shared" ref="K69:K78" si="17">IF(F69&lt;12,"",COUNTIFS($F$4:$F$108,"&gt;="&amp;12,$G$4:$G$108,"&gt;"&amp;$G69)+1)</f>
        <v/>
      </c>
      <c r="L69" s="133" t="str">
        <f t="shared" si="12"/>
        <v>N/A</v>
      </c>
      <c r="M69" s="114" t="str">
        <f t="shared" si="12"/>
        <v>N/A</v>
      </c>
      <c r="N69" s="113" t="str">
        <f t="shared" si="13"/>
        <v/>
      </c>
      <c r="O69" s="114" t="str">
        <f t="shared" si="13"/>
        <v/>
      </c>
      <c r="P69" s="113" t="str">
        <f t="shared" si="13"/>
        <v/>
      </c>
      <c r="Q69" s="114" t="str">
        <f t="shared" si="13"/>
        <v/>
      </c>
    </row>
    <row r="70" spans="1:17" outlineLevel="2" x14ac:dyDescent="0.3">
      <c r="A70" s="129" t="s">
        <v>264</v>
      </c>
      <c r="B70" s="80">
        <v>1</v>
      </c>
      <c r="C70" s="80">
        <v>93</v>
      </c>
      <c r="D70" s="80">
        <v>0</v>
      </c>
      <c r="E70" s="80">
        <f t="shared" si="14"/>
        <v>0</v>
      </c>
      <c r="F70" s="80">
        <f t="shared" si="15"/>
        <v>1</v>
      </c>
      <c r="G70" s="15">
        <f t="shared" si="15"/>
        <v>93</v>
      </c>
      <c r="H70" s="130">
        <f t="shared" si="16"/>
        <v>8</v>
      </c>
      <c r="I70" s="131" t="s">
        <v>245</v>
      </c>
      <c r="J70" s="114" t="s">
        <v>137</v>
      </c>
      <c r="K70" s="132" t="str">
        <f t="shared" si="17"/>
        <v/>
      </c>
      <c r="L70" s="133" t="str">
        <f t="shared" si="12"/>
        <v>N/A</v>
      </c>
      <c r="M70" s="114" t="str">
        <f t="shared" si="12"/>
        <v>N/A</v>
      </c>
      <c r="N70" s="113" t="str">
        <f t="shared" si="13"/>
        <v/>
      </c>
      <c r="O70" s="114" t="str">
        <f t="shared" si="13"/>
        <v/>
      </c>
      <c r="P70" s="113" t="str">
        <f t="shared" si="13"/>
        <v/>
      </c>
      <c r="Q70" s="114" t="str">
        <f t="shared" si="13"/>
        <v/>
      </c>
    </row>
    <row r="71" spans="1:17" outlineLevel="2" x14ac:dyDescent="0.3">
      <c r="A71" s="129" t="s">
        <v>192</v>
      </c>
      <c r="B71" s="80">
        <v>1</v>
      </c>
      <c r="C71" s="80">
        <v>92</v>
      </c>
      <c r="D71" s="80">
        <v>0</v>
      </c>
      <c r="E71" s="80">
        <f t="shared" si="14"/>
        <v>0</v>
      </c>
      <c r="F71" s="80">
        <f t="shared" si="15"/>
        <v>1</v>
      </c>
      <c r="G71" s="15">
        <f t="shared" si="15"/>
        <v>92</v>
      </c>
      <c r="H71" s="130">
        <f t="shared" si="16"/>
        <v>9</v>
      </c>
      <c r="I71" s="131" t="s">
        <v>244</v>
      </c>
      <c r="J71" s="114" t="s">
        <v>141</v>
      </c>
      <c r="K71" s="132" t="str">
        <f t="shared" si="17"/>
        <v/>
      </c>
      <c r="L71" s="133" t="str">
        <f t="shared" si="12"/>
        <v>N/A</v>
      </c>
      <c r="M71" s="114" t="str">
        <f t="shared" si="12"/>
        <v>N/A</v>
      </c>
      <c r="N71" s="113" t="str">
        <f t="shared" si="13"/>
        <v/>
      </c>
      <c r="O71" s="114" t="str">
        <f t="shared" si="13"/>
        <v/>
      </c>
      <c r="P71" s="113" t="str">
        <f t="shared" si="13"/>
        <v/>
      </c>
      <c r="Q71" s="114" t="str">
        <f t="shared" si="13"/>
        <v/>
      </c>
    </row>
    <row r="72" spans="1:17" outlineLevel="2" x14ac:dyDescent="0.3">
      <c r="A72" s="129" t="s">
        <v>221</v>
      </c>
      <c r="B72" s="80">
        <v>1</v>
      </c>
      <c r="C72" s="80">
        <v>92</v>
      </c>
      <c r="D72" s="80">
        <v>0</v>
      </c>
      <c r="E72" s="80">
        <f t="shared" si="14"/>
        <v>0</v>
      </c>
      <c r="F72" s="80">
        <f t="shared" si="15"/>
        <v>1</v>
      </c>
      <c r="G72" s="15">
        <f t="shared" si="15"/>
        <v>92</v>
      </c>
      <c r="H72" s="130">
        <f t="shared" si="16"/>
        <v>9</v>
      </c>
      <c r="I72" s="131" t="s">
        <v>244</v>
      </c>
      <c r="J72" s="114" t="s">
        <v>141</v>
      </c>
      <c r="K72" s="132" t="str">
        <f t="shared" si="17"/>
        <v/>
      </c>
      <c r="L72" s="133" t="str">
        <f t="shared" si="12"/>
        <v>N/A</v>
      </c>
      <c r="M72" s="114" t="str">
        <f t="shared" si="12"/>
        <v>N/A</v>
      </c>
      <c r="N72" s="113" t="str">
        <f t="shared" si="13"/>
        <v/>
      </c>
      <c r="O72" s="114" t="str">
        <f t="shared" si="13"/>
        <v/>
      </c>
      <c r="P72" s="113" t="str">
        <f t="shared" si="13"/>
        <v/>
      </c>
      <c r="Q72" s="114" t="str">
        <f t="shared" si="13"/>
        <v/>
      </c>
    </row>
    <row r="73" spans="1:17" outlineLevel="2" x14ac:dyDescent="0.3">
      <c r="A73" s="129" t="s">
        <v>179</v>
      </c>
      <c r="B73" s="80">
        <v>1</v>
      </c>
      <c r="C73" s="80">
        <v>91</v>
      </c>
      <c r="D73" s="80">
        <v>0</v>
      </c>
      <c r="E73" s="80">
        <f t="shared" si="14"/>
        <v>0</v>
      </c>
      <c r="F73" s="80">
        <f t="shared" si="15"/>
        <v>1</v>
      </c>
      <c r="G73" s="15">
        <f t="shared" si="15"/>
        <v>91</v>
      </c>
      <c r="H73" s="130">
        <f t="shared" si="16"/>
        <v>10</v>
      </c>
      <c r="I73" s="131" t="s">
        <v>245</v>
      </c>
      <c r="J73" s="114" t="s">
        <v>137</v>
      </c>
      <c r="K73" s="132" t="str">
        <f t="shared" si="17"/>
        <v/>
      </c>
      <c r="L73" s="133" t="str">
        <f t="shared" si="12"/>
        <v>N/A</v>
      </c>
      <c r="M73" s="114" t="str">
        <f t="shared" si="12"/>
        <v>N/A</v>
      </c>
      <c r="N73" s="113" t="str">
        <f t="shared" si="13"/>
        <v/>
      </c>
      <c r="O73" s="114" t="str">
        <f t="shared" si="13"/>
        <v/>
      </c>
      <c r="P73" s="113" t="str">
        <f t="shared" si="13"/>
        <v/>
      </c>
      <c r="Q73" s="114" t="str">
        <f t="shared" si="13"/>
        <v/>
      </c>
    </row>
    <row r="74" spans="1:17" outlineLevel="2" x14ac:dyDescent="0.3">
      <c r="A74" s="129" t="s">
        <v>265</v>
      </c>
      <c r="B74" s="80">
        <v>1</v>
      </c>
      <c r="C74" s="80">
        <v>91</v>
      </c>
      <c r="D74" s="80">
        <v>0</v>
      </c>
      <c r="E74" s="80">
        <f t="shared" si="14"/>
        <v>0</v>
      </c>
      <c r="F74" s="80">
        <f t="shared" si="15"/>
        <v>1</v>
      </c>
      <c r="G74" s="15">
        <f t="shared" si="15"/>
        <v>91</v>
      </c>
      <c r="H74" s="130">
        <f t="shared" si="16"/>
        <v>10</v>
      </c>
      <c r="I74" s="131" t="s">
        <v>244</v>
      </c>
      <c r="J74" s="114" t="s">
        <v>137</v>
      </c>
      <c r="K74" s="132" t="str">
        <f t="shared" si="17"/>
        <v/>
      </c>
      <c r="L74" s="133" t="str">
        <f t="shared" si="12"/>
        <v>N/A</v>
      </c>
      <c r="M74" s="114" t="str">
        <f t="shared" si="12"/>
        <v>N/A</v>
      </c>
      <c r="N74" s="113" t="str">
        <f t="shared" si="13"/>
        <v/>
      </c>
      <c r="O74" s="114" t="str">
        <f t="shared" si="13"/>
        <v/>
      </c>
      <c r="P74" s="113" t="str">
        <f t="shared" si="13"/>
        <v/>
      </c>
      <c r="Q74" s="114" t="str">
        <f t="shared" si="13"/>
        <v/>
      </c>
    </row>
    <row r="75" spans="1:17" outlineLevel="2" x14ac:dyDescent="0.3">
      <c r="A75" s="129" t="s">
        <v>217</v>
      </c>
      <c r="B75" s="80">
        <v>1</v>
      </c>
      <c r="C75" s="80">
        <v>89</v>
      </c>
      <c r="D75" s="80">
        <v>0</v>
      </c>
      <c r="E75" s="80">
        <f t="shared" si="14"/>
        <v>0</v>
      </c>
      <c r="F75" s="80">
        <f t="shared" si="15"/>
        <v>1</v>
      </c>
      <c r="G75" s="15">
        <f t="shared" si="15"/>
        <v>89</v>
      </c>
      <c r="H75" s="130">
        <f t="shared" si="16"/>
        <v>12</v>
      </c>
      <c r="I75" s="131" t="s">
        <v>245</v>
      </c>
      <c r="J75" s="114" t="s">
        <v>137</v>
      </c>
      <c r="K75" s="132" t="str">
        <f t="shared" si="17"/>
        <v/>
      </c>
      <c r="L75" s="133" t="str">
        <f t="shared" si="12"/>
        <v>N/A</v>
      </c>
      <c r="M75" s="114" t="str">
        <f t="shared" si="12"/>
        <v>N/A</v>
      </c>
      <c r="N75" s="113" t="str">
        <f t="shared" si="13"/>
        <v/>
      </c>
      <c r="O75" s="114" t="str">
        <f t="shared" si="13"/>
        <v/>
      </c>
      <c r="P75" s="113" t="str">
        <f t="shared" si="13"/>
        <v/>
      </c>
      <c r="Q75" s="114" t="str">
        <f t="shared" si="13"/>
        <v/>
      </c>
    </row>
    <row r="76" spans="1:17" outlineLevel="2" x14ac:dyDescent="0.3">
      <c r="A76" s="129" t="s">
        <v>238</v>
      </c>
      <c r="B76" s="80">
        <v>1</v>
      </c>
      <c r="C76" s="80">
        <v>88</v>
      </c>
      <c r="D76" s="80">
        <v>0</v>
      </c>
      <c r="E76" s="80">
        <f t="shared" si="14"/>
        <v>0</v>
      </c>
      <c r="F76" s="80">
        <f t="shared" si="15"/>
        <v>1</v>
      </c>
      <c r="G76" s="15">
        <f t="shared" si="15"/>
        <v>88</v>
      </c>
      <c r="H76" s="130">
        <f t="shared" si="16"/>
        <v>13</v>
      </c>
      <c r="I76" s="131" t="s">
        <v>245</v>
      </c>
      <c r="J76" s="114" t="s">
        <v>141</v>
      </c>
      <c r="K76" s="132" t="str">
        <f t="shared" si="17"/>
        <v/>
      </c>
      <c r="L76" s="133" t="str">
        <f t="shared" si="12"/>
        <v>N/A</v>
      </c>
      <c r="M76" s="114" t="str">
        <f t="shared" si="12"/>
        <v>N/A</v>
      </c>
      <c r="N76" s="113" t="str">
        <f t="shared" si="13"/>
        <v/>
      </c>
      <c r="O76" s="114" t="str">
        <f t="shared" si="13"/>
        <v/>
      </c>
      <c r="P76" s="113" t="str">
        <f t="shared" si="13"/>
        <v/>
      </c>
      <c r="Q76" s="114" t="str">
        <f t="shared" si="13"/>
        <v/>
      </c>
    </row>
    <row r="77" spans="1:17" outlineLevel="2" x14ac:dyDescent="0.3">
      <c r="A77" s="129" t="s">
        <v>234</v>
      </c>
      <c r="B77" s="80">
        <v>1</v>
      </c>
      <c r="C77" s="80">
        <v>88</v>
      </c>
      <c r="D77" s="80">
        <v>0</v>
      </c>
      <c r="E77" s="80">
        <f t="shared" si="14"/>
        <v>0</v>
      </c>
      <c r="F77" s="80">
        <f t="shared" si="15"/>
        <v>1</v>
      </c>
      <c r="G77" s="15">
        <f t="shared" si="15"/>
        <v>88</v>
      </c>
      <c r="H77" s="130">
        <f t="shared" si="16"/>
        <v>13</v>
      </c>
      <c r="I77" s="131" t="s">
        <v>245</v>
      </c>
      <c r="J77" s="114" t="s">
        <v>141</v>
      </c>
      <c r="K77" s="132" t="str">
        <f t="shared" si="17"/>
        <v/>
      </c>
      <c r="L77" s="133" t="str">
        <f t="shared" si="12"/>
        <v>N/A</v>
      </c>
      <c r="M77" s="114" t="str">
        <f t="shared" si="12"/>
        <v>N/A</v>
      </c>
      <c r="N77" s="113" t="str">
        <f t="shared" si="13"/>
        <v/>
      </c>
      <c r="O77" s="114" t="str">
        <f t="shared" si="13"/>
        <v/>
      </c>
      <c r="P77" s="113" t="str">
        <f t="shared" si="13"/>
        <v/>
      </c>
      <c r="Q77" s="114" t="str">
        <f t="shared" si="13"/>
        <v/>
      </c>
    </row>
    <row r="78" spans="1:17" outlineLevel="2" x14ac:dyDescent="0.3">
      <c r="A78" s="129" t="s">
        <v>266</v>
      </c>
      <c r="B78" s="80">
        <v>1</v>
      </c>
      <c r="C78" s="80">
        <v>84</v>
      </c>
      <c r="D78" s="80">
        <v>0</v>
      </c>
      <c r="E78" s="80">
        <f t="shared" si="14"/>
        <v>0</v>
      </c>
      <c r="F78" s="80">
        <f t="shared" si="15"/>
        <v>1</v>
      </c>
      <c r="G78" s="15">
        <f t="shared" si="15"/>
        <v>84</v>
      </c>
      <c r="H78" s="130">
        <f t="shared" si="16"/>
        <v>17</v>
      </c>
      <c r="I78" s="131" t="s">
        <v>244</v>
      </c>
      <c r="J78" s="114" t="s">
        <v>137</v>
      </c>
      <c r="K78" s="132" t="str">
        <f t="shared" si="17"/>
        <v/>
      </c>
      <c r="L78" s="133" t="str">
        <f t="shared" si="12"/>
        <v>N/A</v>
      </c>
      <c r="M78" s="114" t="str">
        <f t="shared" si="12"/>
        <v>N/A</v>
      </c>
      <c r="N78" s="113" t="str">
        <f t="shared" si="13"/>
        <v/>
      </c>
      <c r="O78" s="114" t="str">
        <f t="shared" si="13"/>
        <v/>
      </c>
      <c r="P78" s="113" t="str">
        <f t="shared" si="13"/>
        <v/>
      </c>
      <c r="Q78" s="114" t="str">
        <f t="shared" si="13"/>
        <v/>
      </c>
    </row>
    <row r="79" spans="1:17" outlineLevel="2" x14ac:dyDescent="0.3">
      <c r="A79" s="129"/>
      <c r="B79" s="80"/>
      <c r="C79" s="80"/>
      <c r="D79" s="80"/>
      <c r="E79" s="80"/>
      <c r="F79" s="80"/>
      <c r="G79" s="15"/>
      <c r="H79" s="130"/>
      <c r="I79" s="131"/>
      <c r="J79" s="114"/>
      <c r="K79" s="132"/>
      <c r="L79" s="133"/>
      <c r="M79" s="114"/>
      <c r="N79" s="113"/>
      <c r="O79" s="114"/>
      <c r="P79" s="113"/>
      <c r="Q79" s="114"/>
    </row>
    <row r="80" spans="1:17" outlineLevel="2" x14ac:dyDescent="0.3">
      <c r="A80" s="129" t="s">
        <v>123</v>
      </c>
      <c r="B80" s="80"/>
      <c r="C80" s="80"/>
      <c r="D80" s="80"/>
      <c r="E80" s="80"/>
      <c r="F80" s="80"/>
      <c r="G80" s="15"/>
      <c r="H80" s="130"/>
      <c r="I80" s="131"/>
      <c r="J80" s="114"/>
      <c r="K80" s="132"/>
      <c r="L80" s="133"/>
      <c r="M80" s="114"/>
      <c r="N80" s="113"/>
      <c r="O80" s="114"/>
      <c r="P80" s="113"/>
      <c r="Q80" s="114"/>
    </row>
    <row r="81" spans="1:17" outlineLevel="2" x14ac:dyDescent="0.3">
      <c r="A81" s="129"/>
      <c r="B81" s="80"/>
      <c r="C81" s="80"/>
      <c r="D81" s="80"/>
      <c r="E81" s="80"/>
      <c r="F81" s="80"/>
      <c r="G81" s="15"/>
      <c r="H81" s="130"/>
      <c r="I81" s="131"/>
      <c r="J81" s="114"/>
      <c r="K81" s="132"/>
      <c r="L81" s="133"/>
      <c r="M81" s="114"/>
      <c r="N81" s="113"/>
      <c r="O81" s="114"/>
      <c r="P81" s="113"/>
      <c r="Q81" s="114"/>
    </row>
    <row r="82" spans="1:17" outlineLevel="2" x14ac:dyDescent="0.3">
      <c r="A82" s="129"/>
      <c r="B82" s="80"/>
      <c r="C82" s="80"/>
      <c r="D82" s="80"/>
      <c r="E82" s="80"/>
      <c r="F82" s="80"/>
      <c r="G82" s="15"/>
      <c r="H82" s="130"/>
      <c r="I82" s="131"/>
      <c r="J82" s="114"/>
      <c r="K82" s="132"/>
      <c r="L82" s="133"/>
      <c r="M82" s="114"/>
      <c r="N82" s="113"/>
      <c r="O82" s="114"/>
      <c r="P82" s="113"/>
      <c r="Q82" s="114"/>
    </row>
    <row r="83" spans="1:17" outlineLevel="2" x14ac:dyDescent="0.3">
      <c r="A83" s="129"/>
      <c r="B83" s="80"/>
      <c r="C83" s="80"/>
      <c r="D83" s="80"/>
      <c r="E83" s="80"/>
      <c r="F83" s="80"/>
      <c r="G83" s="15"/>
      <c r="H83" s="130"/>
      <c r="I83" s="131"/>
      <c r="J83" s="114"/>
      <c r="K83" s="132"/>
      <c r="L83" s="133"/>
      <c r="M83" s="114"/>
      <c r="N83" s="113"/>
      <c r="O83" s="114"/>
      <c r="P83" s="113"/>
      <c r="Q83" s="114"/>
    </row>
    <row r="84" spans="1:17" outlineLevel="2" x14ac:dyDescent="0.3">
      <c r="A84" s="129"/>
      <c r="B84" s="80"/>
      <c r="C84" s="80"/>
      <c r="D84" s="80"/>
      <c r="E84" s="80"/>
      <c r="F84" s="80"/>
      <c r="G84" s="15"/>
      <c r="H84" s="130"/>
      <c r="I84" s="131"/>
      <c r="J84" s="114"/>
      <c r="K84" s="132"/>
      <c r="L84" s="133"/>
      <c r="M84" s="114"/>
      <c r="N84" s="113"/>
      <c r="O84" s="114"/>
      <c r="P84" s="113"/>
      <c r="Q84" s="114"/>
    </row>
    <row r="85" spans="1:17" outlineLevel="2" x14ac:dyDescent="0.3">
      <c r="A85" s="129"/>
      <c r="B85" s="80"/>
      <c r="C85" s="80"/>
      <c r="D85" s="80"/>
      <c r="E85" s="80"/>
      <c r="F85" s="80"/>
      <c r="G85" s="15"/>
      <c r="H85" s="130"/>
      <c r="I85" s="131"/>
      <c r="J85" s="114"/>
      <c r="K85" s="132"/>
      <c r="L85" s="133"/>
      <c r="M85" s="114"/>
      <c r="N85" s="113"/>
      <c r="O85" s="114"/>
      <c r="P85" s="113"/>
      <c r="Q85" s="114"/>
    </row>
    <row r="86" spans="1:17" outlineLevel="2" x14ac:dyDescent="0.3">
      <c r="A86" s="129"/>
      <c r="B86" s="80"/>
      <c r="C86" s="80"/>
      <c r="D86" s="80"/>
      <c r="E86" s="80"/>
      <c r="F86" s="80"/>
      <c r="G86" s="15"/>
      <c r="H86" s="130"/>
      <c r="I86" s="131"/>
      <c r="J86" s="114"/>
      <c r="K86" s="132"/>
      <c r="L86" s="133"/>
      <c r="M86" s="114"/>
      <c r="N86" s="113"/>
      <c r="O86" s="114"/>
      <c r="P86" s="113"/>
      <c r="Q86" s="114"/>
    </row>
    <row r="87" spans="1:17" outlineLevel="2" x14ac:dyDescent="0.3">
      <c r="A87" s="129"/>
      <c r="B87" s="80"/>
      <c r="C87" s="80"/>
      <c r="D87" s="80"/>
      <c r="E87" s="80"/>
      <c r="F87" s="80"/>
      <c r="G87" s="15"/>
      <c r="H87" s="130"/>
      <c r="I87" s="131"/>
      <c r="J87" s="114"/>
      <c r="K87" s="132"/>
      <c r="L87" s="133"/>
      <c r="M87" s="114"/>
      <c r="N87" s="113"/>
      <c r="O87" s="114"/>
      <c r="P87" s="113"/>
      <c r="Q87" s="114"/>
    </row>
    <row r="88" spans="1:17" outlineLevel="2" x14ac:dyDescent="0.3">
      <c r="A88" s="129"/>
      <c r="B88" s="80"/>
      <c r="C88" s="80"/>
      <c r="D88" s="80"/>
      <c r="E88" s="80"/>
      <c r="F88" s="80"/>
      <c r="G88" s="15"/>
      <c r="H88" s="130"/>
      <c r="I88" s="131"/>
      <c r="J88" s="114"/>
      <c r="K88" s="132"/>
      <c r="L88" s="133"/>
      <c r="M88" s="114"/>
      <c r="N88" s="113"/>
      <c r="O88" s="114"/>
      <c r="P88" s="113"/>
      <c r="Q88" s="114"/>
    </row>
    <row r="89" spans="1:17" outlineLevel="2" x14ac:dyDescent="0.3">
      <c r="A89" s="129"/>
      <c r="B89" s="80"/>
      <c r="C89" s="80"/>
      <c r="D89" s="80"/>
      <c r="E89" s="80"/>
      <c r="F89" s="80"/>
      <c r="G89" s="15"/>
      <c r="H89" s="130"/>
      <c r="I89" s="131"/>
      <c r="J89" s="114"/>
      <c r="K89" s="132"/>
      <c r="L89" s="133"/>
      <c r="M89" s="114"/>
      <c r="N89" s="113"/>
      <c r="O89" s="114"/>
      <c r="P89" s="113"/>
      <c r="Q89" s="114"/>
    </row>
    <row r="90" spans="1:17" outlineLevel="2" x14ac:dyDescent="0.3">
      <c r="A90" s="129"/>
      <c r="B90" s="80"/>
      <c r="C90" s="80"/>
      <c r="D90" s="80"/>
      <c r="E90" s="80"/>
      <c r="F90" s="80"/>
      <c r="G90" s="15"/>
      <c r="H90" s="130"/>
      <c r="I90" s="131"/>
      <c r="J90" s="114"/>
      <c r="K90" s="132"/>
      <c r="L90" s="133"/>
      <c r="M90" s="114"/>
      <c r="N90" s="113"/>
      <c r="O90" s="114"/>
      <c r="P90" s="113"/>
      <c r="Q90" s="114"/>
    </row>
    <row r="91" spans="1:17" outlineLevel="2" x14ac:dyDescent="0.3">
      <c r="A91" s="129"/>
      <c r="B91" s="80"/>
      <c r="C91" s="80"/>
      <c r="D91" s="80"/>
      <c r="E91" s="80"/>
      <c r="F91" s="80"/>
      <c r="G91" s="15"/>
      <c r="H91" s="130"/>
      <c r="I91" s="131"/>
      <c r="J91" s="114"/>
      <c r="K91" s="132"/>
      <c r="L91" s="133"/>
      <c r="M91" s="114"/>
      <c r="N91" s="113"/>
      <c r="O91" s="114"/>
      <c r="P91" s="113"/>
      <c r="Q91" s="114"/>
    </row>
    <row r="92" spans="1:17" outlineLevel="2" x14ac:dyDescent="0.3">
      <c r="A92" s="129"/>
      <c r="B92" s="80"/>
      <c r="C92" s="80"/>
      <c r="D92" s="80"/>
      <c r="E92" s="80"/>
      <c r="F92" s="80"/>
      <c r="G92" s="15"/>
      <c r="H92" s="130"/>
      <c r="I92" s="131"/>
      <c r="J92" s="114"/>
      <c r="K92" s="132"/>
      <c r="L92" s="133"/>
      <c r="M92" s="114"/>
      <c r="N92" s="113"/>
      <c r="O92" s="114"/>
      <c r="P92" s="113"/>
      <c r="Q92" s="114"/>
    </row>
    <row r="93" spans="1:17" outlineLevel="2" x14ac:dyDescent="0.3">
      <c r="A93" s="129"/>
      <c r="B93" s="80"/>
      <c r="C93" s="80"/>
      <c r="D93" s="80"/>
      <c r="E93" s="80"/>
      <c r="F93" s="80"/>
      <c r="G93" s="15"/>
      <c r="H93" s="130"/>
      <c r="I93" s="131"/>
      <c r="J93" s="114"/>
      <c r="K93" s="132"/>
      <c r="L93" s="133"/>
      <c r="M93" s="114"/>
      <c r="N93" s="113"/>
      <c r="O93" s="114"/>
      <c r="P93" s="113"/>
      <c r="Q93" s="114"/>
    </row>
    <row r="94" spans="1:17" outlineLevel="2" x14ac:dyDescent="0.3">
      <c r="A94" s="129"/>
      <c r="B94" s="80"/>
      <c r="C94" s="80"/>
      <c r="D94" s="80"/>
      <c r="E94" s="80"/>
      <c r="F94" s="80"/>
      <c r="G94" s="15"/>
      <c r="H94" s="130"/>
      <c r="I94" s="131"/>
      <c r="J94" s="114"/>
      <c r="K94" s="132"/>
      <c r="L94" s="133"/>
      <c r="M94" s="114"/>
      <c r="N94" s="113"/>
      <c r="O94" s="114"/>
      <c r="P94" s="113"/>
      <c r="Q94" s="114"/>
    </row>
    <row r="95" spans="1:17" outlineLevel="2" x14ac:dyDescent="0.3">
      <c r="A95" s="129"/>
      <c r="B95" s="80"/>
      <c r="C95" s="80"/>
      <c r="D95" s="80"/>
      <c r="E95" s="80"/>
      <c r="F95" s="80"/>
      <c r="G95" s="15"/>
      <c r="H95" s="130"/>
      <c r="I95" s="131"/>
      <c r="J95" s="114"/>
      <c r="K95" s="132"/>
      <c r="L95" s="133"/>
      <c r="M95" s="114"/>
      <c r="N95" s="113"/>
      <c r="O95" s="114"/>
      <c r="P95" s="113"/>
      <c r="Q95" s="114"/>
    </row>
    <row r="96" spans="1:17" outlineLevel="2" x14ac:dyDescent="0.3">
      <c r="A96" s="129"/>
      <c r="B96" s="80"/>
      <c r="C96" s="80"/>
      <c r="D96" s="80"/>
      <c r="E96" s="80"/>
      <c r="F96" s="80"/>
      <c r="G96" s="15"/>
      <c r="H96" s="130"/>
      <c r="I96" s="131"/>
      <c r="J96" s="114"/>
      <c r="K96" s="132"/>
      <c r="L96" s="133"/>
      <c r="M96" s="114"/>
      <c r="N96" s="113"/>
      <c r="O96" s="114"/>
      <c r="P96" s="113"/>
      <c r="Q96" s="114"/>
    </row>
    <row r="97" spans="1:18" outlineLevel="2" x14ac:dyDescent="0.3">
      <c r="A97" s="129"/>
      <c r="B97" s="80"/>
      <c r="C97" s="80"/>
      <c r="D97" s="80"/>
      <c r="E97" s="80"/>
      <c r="F97" s="80"/>
      <c r="G97" s="15"/>
      <c r="H97" s="130"/>
      <c r="I97" s="134"/>
      <c r="J97" s="114"/>
      <c r="K97" s="135"/>
      <c r="L97" s="133"/>
      <c r="M97" s="114"/>
      <c r="N97" s="12"/>
      <c r="O97" s="136"/>
      <c r="P97" s="12"/>
      <c r="Q97" s="136"/>
    </row>
    <row r="98" spans="1:18" outlineLevel="2" x14ac:dyDescent="0.3">
      <c r="A98" s="129"/>
      <c r="B98" s="80"/>
      <c r="C98" s="80"/>
      <c r="D98" s="80"/>
      <c r="E98" s="80"/>
      <c r="F98" s="80"/>
      <c r="G98" s="15"/>
      <c r="H98" s="130"/>
      <c r="I98" s="134"/>
      <c r="J98" s="114"/>
      <c r="K98" s="135"/>
      <c r="L98" s="133"/>
      <c r="M98" s="114"/>
      <c r="N98" s="12"/>
      <c r="O98" s="136"/>
      <c r="P98" s="12"/>
      <c r="Q98" s="136"/>
    </row>
    <row r="99" spans="1:18" outlineLevel="2" x14ac:dyDescent="0.3">
      <c r="A99" s="129"/>
      <c r="B99" s="80"/>
      <c r="C99" s="80"/>
      <c r="D99" s="80"/>
      <c r="E99" s="80"/>
      <c r="F99" s="80"/>
      <c r="G99" s="15"/>
      <c r="H99" s="130"/>
      <c r="I99" s="134"/>
      <c r="J99" s="114"/>
      <c r="K99" s="135"/>
      <c r="L99" s="133"/>
      <c r="M99" s="114"/>
      <c r="N99" s="12"/>
      <c r="O99" s="136"/>
      <c r="P99" s="12"/>
      <c r="Q99" s="136"/>
    </row>
    <row r="100" spans="1:18" outlineLevel="2" x14ac:dyDescent="0.3">
      <c r="A100" s="129"/>
      <c r="B100" s="80"/>
      <c r="C100" s="80"/>
      <c r="D100" s="80"/>
      <c r="E100" s="80"/>
      <c r="F100" s="80"/>
      <c r="G100" s="15"/>
      <c r="H100" s="130"/>
      <c r="I100" s="134"/>
      <c r="J100" s="114"/>
      <c r="K100" s="135"/>
      <c r="L100" s="133"/>
      <c r="M100" s="114"/>
      <c r="N100" s="12"/>
      <c r="O100" s="136"/>
      <c r="P100" s="12"/>
      <c r="Q100" s="136"/>
    </row>
    <row r="101" spans="1:18" outlineLevel="2" x14ac:dyDescent="0.3">
      <c r="A101" s="129"/>
      <c r="B101" s="80"/>
      <c r="C101" s="80"/>
      <c r="D101" s="80"/>
      <c r="E101" s="80"/>
      <c r="F101" s="80"/>
      <c r="G101" s="15"/>
      <c r="H101" s="130"/>
      <c r="I101" s="134"/>
      <c r="J101" s="114"/>
      <c r="K101" s="135"/>
      <c r="L101" s="133"/>
      <c r="M101" s="114"/>
      <c r="N101" s="12"/>
      <c r="O101" s="136"/>
      <c r="P101" s="12"/>
      <c r="Q101" s="136"/>
    </row>
    <row r="102" spans="1:18" outlineLevel="2" x14ac:dyDescent="0.3">
      <c r="A102" s="129"/>
      <c r="B102" s="80"/>
      <c r="C102" s="80"/>
      <c r="D102" s="80"/>
      <c r="E102" s="80"/>
      <c r="F102" s="80"/>
      <c r="G102" s="15"/>
      <c r="H102" s="130"/>
      <c r="I102" s="134"/>
      <c r="J102" s="114"/>
      <c r="K102" s="135"/>
      <c r="L102" s="133"/>
      <c r="M102" s="114"/>
      <c r="N102" s="12"/>
      <c r="O102" s="136"/>
      <c r="P102" s="12"/>
      <c r="Q102" s="136"/>
    </row>
    <row r="103" spans="1:18" outlineLevel="2" x14ac:dyDescent="0.3">
      <c r="A103" s="129"/>
      <c r="B103" s="80"/>
      <c r="C103" s="80"/>
      <c r="D103" s="80"/>
      <c r="E103" s="80"/>
      <c r="F103" s="80"/>
      <c r="G103" s="15"/>
      <c r="H103" s="130"/>
      <c r="I103" s="134"/>
      <c r="J103" s="114"/>
      <c r="K103" s="135"/>
      <c r="L103" s="133"/>
      <c r="M103" s="114"/>
      <c r="N103" s="12"/>
      <c r="O103" s="136"/>
      <c r="P103" s="12"/>
      <c r="Q103" s="136"/>
    </row>
    <row r="104" spans="1:18" outlineLevel="2" x14ac:dyDescent="0.3">
      <c r="A104" s="129"/>
      <c r="B104" s="80"/>
      <c r="C104" s="80"/>
      <c r="D104" s="80"/>
      <c r="E104" s="80"/>
      <c r="F104" s="80"/>
      <c r="G104" s="15"/>
      <c r="H104" s="130"/>
      <c r="I104" s="134"/>
      <c r="J104" s="114"/>
      <c r="K104" s="135"/>
      <c r="L104" s="133"/>
      <c r="M104" s="114"/>
      <c r="N104" s="12"/>
      <c r="O104" s="136"/>
      <c r="P104" s="12"/>
      <c r="Q104" s="136"/>
    </row>
    <row r="105" spans="1:18" outlineLevel="2" x14ac:dyDescent="0.3">
      <c r="A105" s="129"/>
      <c r="B105" s="80"/>
      <c r="C105" s="80"/>
      <c r="D105" s="80"/>
      <c r="E105" s="80"/>
      <c r="F105" s="80"/>
      <c r="G105" s="15"/>
      <c r="H105" s="130"/>
      <c r="I105" s="134"/>
      <c r="J105" s="114"/>
      <c r="K105" s="135"/>
      <c r="L105" s="133"/>
      <c r="M105" s="114"/>
      <c r="N105" s="12"/>
      <c r="O105" s="136"/>
      <c r="P105" s="12"/>
      <c r="Q105" s="136"/>
    </row>
    <row r="106" spans="1:18" outlineLevel="2" x14ac:dyDescent="0.3">
      <c r="A106" s="129"/>
      <c r="B106" s="80"/>
      <c r="C106" s="80"/>
      <c r="D106" s="80"/>
      <c r="E106" s="80"/>
      <c r="F106" s="80"/>
      <c r="G106" s="15"/>
      <c r="H106" s="130"/>
      <c r="I106" s="134"/>
      <c r="J106" s="114"/>
      <c r="K106" s="135"/>
      <c r="L106" s="133"/>
      <c r="M106" s="114"/>
      <c r="N106" s="12"/>
      <c r="O106" s="136"/>
      <c r="P106" s="12"/>
      <c r="Q106" s="136"/>
    </row>
    <row r="107" spans="1:18" outlineLevel="2" x14ac:dyDescent="0.3">
      <c r="A107" s="129"/>
      <c r="B107" s="80"/>
      <c r="C107" s="80"/>
      <c r="D107" s="80"/>
      <c r="E107" s="80"/>
      <c r="F107" s="80"/>
      <c r="G107" s="15"/>
      <c r="H107" s="130"/>
      <c r="I107" s="134"/>
      <c r="J107" s="114"/>
      <c r="K107" s="135"/>
      <c r="L107" s="133"/>
      <c r="M107" s="114"/>
      <c r="N107" s="12"/>
      <c r="O107" s="136"/>
      <c r="P107" s="12"/>
      <c r="Q107" s="136"/>
    </row>
    <row r="108" spans="1:18" ht="15" thickBot="1" x14ac:dyDescent="0.35">
      <c r="A108" s="137"/>
      <c r="B108" s="138"/>
      <c r="C108" s="138"/>
      <c r="D108" s="138"/>
      <c r="E108" s="138"/>
      <c r="F108" s="138"/>
      <c r="G108" s="20"/>
      <c r="H108" s="139"/>
      <c r="I108" s="140"/>
      <c r="J108" s="141"/>
      <c r="K108" s="142"/>
      <c r="L108" s="143"/>
      <c r="M108" s="141"/>
      <c r="N108" s="17"/>
      <c r="O108" s="144"/>
      <c r="P108" s="17"/>
      <c r="Q108" s="144"/>
    </row>
    <row r="109" spans="1:18" x14ac:dyDescent="0.3">
      <c r="A109" s="145"/>
    </row>
    <row r="110" spans="1:18" x14ac:dyDescent="0.3">
      <c r="A110" s="145"/>
    </row>
    <row r="111" spans="1:18" s="22" customFormat="1" x14ac:dyDescent="0.3">
      <c r="A111" s="145"/>
      <c r="I111" s="107"/>
      <c r="K111"/>
      <c r="L111"/>
      <c r="M111"/>
      <c r="N111"/>
      <c r="O111"/>
      <c r="P111"/>
      <c r="Q111"/>
      <c r="R111"/>
    </row>
    <row r="112" spans="1:18" s="22" customFormat="1" x14ac:dyDescent="0.3">
      <c r="A112" s="145"/>
      <c r="I112" s="107"/>
      <c r="K112"/>
      <c r="L112"/>
      <c r="M112"/>
      <c r="N112"/>
      <c r="O112"/>
      <c r="P112"/>
      <c r="Q112"/>
      <c r="R112"/>
    </row>
    <row r="113" spans="1:18" s="22" customFormat="1" x14ac:dyDescent="0.3">
      <c r="A113" s="145"/>
      <c r="I113" s="107"/>
      <c r="K113"/>
      <c r="L113"/>
      <c r="M113"/>
      <c r="N113"/>
      <c r="O113"/>
      <c r="P113"/>
      <c r="Q113"/>
      <c r="R113"/>
    </row>
    <row r="114" spans="1:18" s="22" customFormat="1" x14ac:dyDescent="0.3">
      <c r="A114" s="145"/>
      <c r="I114" s="107"/>
      <c r="K114"/>
      <c r="L114"/>
      <c r="M114"/>
      <c r="N114"/>
      <c r="O114"/>
      <c r="P114"/>
      <c r="Q114"/>
      <c r="R114"/>
    </row>
    <row r="115" spans="1:18" s="22" customFormat="1" x14ac:dyDescent="0.3">
      <c r="A115" s="145"/>
      <c r="I115" s="107"/>
      <c r="K115"/>
      <c r="L115"/>
      <c r="M115"/>
      <c r="N115"/>
      <c r="O115"/>
      <c r="P115"/>
      <c r="Q115"/>
      <c r="R115"/>
    </row>
    <row r="116" spans="1:18" s="22" customFormat="1" x14ac:dyDescent="0.3">
      <c r="A116" s="145"/>
      <c r="I116" s="107"/>
      <c r="K116"/>
      <c r="L116"/>
      <c r="M116"/>
      <c r="N116"/>
      <c r="O116"/>
      <c r="P116"/>
      <c r="Q116"/>
      <c r="R116"/>
    </row>
    <row r="117" spans="1:18" s="22" customFormat="1" x14ac:dyDescent="0.3">
      <c r="A117" s="145"/>
      <c r="I117" s="107"/>
      <c r="K117"/>
      <c r="L117"/>
      <c r="M117"/>
      <c r="N117"/>
      <c r="O117"/>
      <c r="P117"/>
      <c r="Q117"/>
      <c r="R117"/>
    </row>
    <row r="118" spans="1:18" s="22" customFormat="1" x14ac:dyDescent="0.3">
      <c r="A118" s="145"/>
      <c r="I118" s="107"/>
      <c r="K118"/>
      <c r="L118"/>
      <c r="M118"/>
      <c r="N118"/>
      <c r="O118"/>
      <c r="P118"/>
      <c r="Q118"/>
      <c r="R118"/>
    </row>
    <row r="119" spans="1:18" s="22" customFormat="1" x14ac:dyDescent="0.3">
      <c r="A119" s="145"/>
      <c r="I119" s="107"/>
      <c r="K119"/>
      <c r="L119"/>
      <c r="M119"/>
      <c r="N119"/>
      <c r="O119"/>
      <c r="P119"/>
      <c r="Q119"/>
      <c r="R119"/>
    </row>
    <row r="120" spans="1:18" s="22" customFormat="1" x14ac:dyDescent="0.3">
      <c r="A120" s="145"/>
      <c r="I120" s="107"/>
      <c r="K120"/>
      <c r="L120"/>
      <c r="M120"/>
      <c r="N120"/>
      <c r="O120"/>
      <c r="P120"/>
      <c r="Q120"/>
      <c r="R120"/>
    </row>
    <row r="121" spans="1:18" s="22" customFormat="1" x14ac:dyDescent="0.3">
      <c r="A121" s="145"/>
      <c r="I121" s="107"/>
      <c r="K121"/>
      <c r="L121"/>
      <c r="M121"/>
      <c r="N121"/>
      <c r="O121"/>
      <c r="P121"/>
      <c r="Q121"/>
      <c r="R121"/>
    </row>
    <row r="122" spans="1:18" s="22" customFormat="1" x14ac:dyDescent="0.3">
      <c r="A122" s="145"/>
      <c r="I122" s="107"/>
      <c r="K122"/>
      <c r="L122"/>
      <c r="M122"/>
      <c r="N122"/>
      <c r="O122"/>
      <c r="P122"/>
      <c r="Q122"/>
      <c r="R122"/>
    </row>
    <row r="123" spans="1:18" s="22" customFormat="1" x14ac:dyDescent="0.3">
      <c r="A123" s="145"/>
      <c r="I123" s="107"/>
      <c r="K123"/>
      <c r="L123"/>
      <c r="M123"/>
      <c r="N123"/>
      <c r="O123"/>
      <c r="P123"/>
      <c r="Q123"/>
      <c r="R123"/>
    </row>
    <row r="124" spans="1:18" s="22" customFormat="1" x14ac:dyDescent="0.3">
      <c r="A124" s="145"/>
      <c r="I124" s="107"/>
      <c r="K124"/>
      <c r="L124"/>
      <c r="M124"/>
      <c r="N124"/>
      <c r="O124"/>
      <c r="P124"/>
      <c r="Q124"/>
      <c r="R124"/>
    </row>
    <row r="125" spans="1:18" s="22" customFormat="1" x14ac:dyDescent="0.3">
      <c r="A125" s="145"/>
      <c r="I125" s="107"/>
      <c r="K125"/>
      <c r="L125"/>
      <c r="M125"/>
      <c r="N125"/>
      <c r="O125"/>
      <c r="P125"/>
      <c r="Q125"/>
      <c r="R125"/>
    </row>
    <row r="126" spans="1:18" s="22" customFormat="1" x14ac:dyDescent="0.3">
      <c r="A126" s="145"/>
      <c r="I126" s="107"/>
      <c r="K126"/>
      <c r="L126"/>
      <c r="M126"/>
      <c r="N126"/>
      <c r="O126"/>
      <c r="P126"/>
      <c r="Q126"/>
      <c r="R126"/>
    </row>
    <row r="127" spans="1:18" s="22" customFormat="1" x14ac:dyDescent="0.3">
      <c r="A127" s="145"/>
      <c r="I127" s="107"/>
      <c r="K127"/>
      <c r="L127"/>
      <c r="M127"/>
      <c r="N127"/>
      <c r="O127"/>
      <c r="P127"/>
      <c r="Q127"/>
      <c r="R127"/>
    </row>
    <row r="128" spans="1:18" s="22" customFormat="1" x14ac:dyDescent="0.3">
      <c r="A128" s="145"/>
      <c r="I128" s="107"/>
      <c r="K128"/>
      <c r="L128"/>
      <c r="M128"/>
      <c r="N128"/>
      <c r="O128"/>
      <c r="P128"/>
      <c r="Q128"/>
      <c r="R128"/>
    </row>
    <row r="129" spans="1:18" s="22" customFormat="1" x14ac:dyDescent="0.3">
      <c r="A129" s="145"/>
      <c r="I129" s="107"/>
      <c r="K129"/>
      <c r="L129"/>
      <c r="M129"/>
      <c r="N129"/>
      <c r="O129"/>
      <c r="P129"/>
      <c r="Q129"/>
      <c r="R129"/>
    </row>
    <row r="130" spans="1:18" s="22" customFormat="1" x14ac:dyDescent="0.3">
      <c r="A130" s="145"/>
      <c r="I130" s="107"/>
      <c r="K130"/>
      <c r="L130"/>
      <c r="M130"/>
      <c r="N130"/>
      <c r="O130"/>
      <c r="P130"/>
      <c r="Q130"/>
      <c r="R130"/>
    </row>
    <row r="131" spans="1:18" s="22" customFormat="1" x14ac:dyDescent="0.3">
      <c r="A131" s="145"/>
      <c r="I131" s="107"/>
      <c r="K131"/>
      <c r="L131"/>
      <c r="M131"/>
      <c r="N131"/>
      <c r="O131"/>
      <c r="P131"/>
      <c r="Q131"/>
      <c r="R131"/>
    </row>
    <row r="132" spans="1:18" s="22" customFormat="1" x14ac:dyDescent="0.3">
      <c r="A132" s="145"/>
      <c r="I132" s="107"/>
      <c r="K132"/>
      <c r="L132"/>
      <c r="M132"/>
      <c r="N132"/>
      <c r="O132"/>
      <c r="P132"/>
      <c r="Q132"/>
      <c r="R132"/>
    </row>
    <row r="133" spans="1:18" s="22" customFormat="1" x14ac:dyDescent="0.3">
      <c r="A133" s="145"/>
      <c r="I133" s="107"/>
      <c r="K133"/>
      <c r="L133"/>
      <c r="M133"/>
      <c r="N133"/>
      <c r="O133"/>
      <c r="P133"/>
      <c r="Q133"/>
      <c r="R133"/>
    </row>
    <row r="134" spans="1:18" s="22" customFormat="1" x14ac:dyDescent="0.3">
      <c r="A134" s="145"/>
      <c r="I134" s="107"/>
      <c r="K134"/>
      <c r="L134"/>
      <c r="M134"/>
      <c r="N134"/>
      <c r="O134"/>
      <c r="P134"/>
      <c r="Q134"/>
      <c r="R134"/>
    </row>
    <row r="135" spans="1:18" s="22" customFormat="1" x14ac:dyDescent="0.3">
      <c r="A135" s="145"/>
      <c r="I135" s="107"/>
      <c r="K135"/>
      <c r="L135"/>
      <c r="M135"/>
      <c r="N135"/>
      <c r="O135"/>
      <c r="P135"/>
      <c r="Q135"/>
      <c r="R135"/>
    </row>
    <row r="136" spans="1:18" s="22" customFormat="1" x14ac:dyDescent="0.3">
      <c r="A136" s="145"/>
      <c r="I136" s="107"/>
      <c r="K136"/>
      <c r="L136"/>
      <c r="M136"/>
      <c r="N136"/>
      <c r="O136"/>
      <c r="P136"/>
      <c r="Q136"/>
      <c r="R136"/>
    </row>
    <row r="137" spans="1:18" s="22" customFormat="1" x14ac:dyDescent="0.3">
      <c r="A137" s="145"/>
      <c r="I137" s="107"/>
      <c r="K137"/>
      <c r="L137"/>
      <c r="M137"/>
      <c r="N137"/>
      <c r="O137"/>
      <c r="P137"/>
      <c r="Q137"/>
      <c r="R137"/>
    </row>
    <row r="138" spans="1:18" s="22" customFormat="1" x14ac:dyDescent="0.3">
      <c r="A138" s="145"/>
      <c r="I138" s="107"/>
      <c r="K138"/>
      <c r="L138"/>
      <c r="M138"/>
      <c r="N138"/>
      <c r="O138"/>
      <c r="P138"/>
      <c r="Q138"/>
      <c r="R138"/>
    </row>
    <row r="139" spans="1:18" s="22" customFormat="1" x14ac:dyDescent="0.3">
      <c r="A139" s="145"/>
      <c r="I139" s="107"/>
      <c r="K139"/>
      <c r="L139"/>
      <c r="M139"/>
      <c r="N139"/>
      <c r="O139"/>
      <c r="P139"/>
      <c r="Q139"/>
      <c r="R139"/>
    </row>
    <row r="140" spans="1:18" s="22" customFormat="1" x14ac:dyDescent="0.3">
      <c r="A140" s="145"/>
      <c r="I140" s="107"/>
      <c r="K140"/>
      <c r="L140"/>
      <c r="M140"/>
      <c r="N140"/>
      <c r="O140"/>
      <c r="P140"/>
      <c r="Q140"/>
      <c r="R140"/>
    </row>
    <row r="141" spans="1:18" s="22" customFormat="1" x14ac:dyDescent="0.3">
      <c r="A141" s="145"/>
      <c r="I141" s="107"/>
      <c r="K141"/>
      <c r="L141"/>
      <c r="M141"/>
      <c r="N141"/>
      <c r="O141"/>
      <c r="P141"/>
      <c r="Q141"/>
      <c r="R141"/>
    </row>
    <row r="142" spans="1:18" s="22" customFormat="1" x14ac:dyDescent="0.3">
      <c r="A142" s="145"/>
      <c r="I142" s="107"/>
      <c r="K142"/>
      <c r="L142"/>
      <c r="M142"/>
      <c r="N142"/>
      <c r="O142"/>
      <c r="P142"/>
      <c r="Q142"/>
      <c r="R142"/>
    </row>
    <row r="143" spans="1:18" x14ac:dyDescent="0.3">
      <c r="A143" s="145"/>
    </row>
    <row r="144" spans="1:18" x14ac:dyDescent="0.3">
      <c r="A144" s="145"/>
    </row>
    <row r="145" spans="1:8" x14ac:dyDescent="0.3">
      <c r="A145" s="145"/>
    </row>
    <row r="146" spans="1:8" x14ac:dyDescent="0.3">
      <c r="A146" s="145"/>
    </row>
    <row r="147" spans="1:8" x14ac:dyDescent="0.3">
      <c r="A147" s="145"/>
    </row>
    <row r="148" spans="1:8" x14ac:dyDescent="0.3">
      <c r="A148" s="145"/>
    </row>
    <row r="149" spans="1:8" x14ac:dyDescent="0.3">
      <c r="A149" s="145"/>
    </row>
    <row r="150" spans="1:8" x14ac:dyDescent="0.3">
      <c r="A150" s="145"/>
    </row>
    <row r="151" spans="1:8" x14ac:dyDescent="0.3">
      <c r="A151" s="145"/>
    </row>
    <row r="152" spans="1:8" x14ac:dyDescent="0.3">
      <c r="A152" s="145"/>
    </row>
    <row r="153" spans="1:8" x14ac:dyDescent="0.3">
      <c r="A153" s="145"/>
    </row>
    <row r="154" spans="1:8" x14ac:dyDescent="0.3">
      <c r="A154" s="145"/>
    </row>
    <row r="155" spans="1:8" x14ac:dyDescent="0.3">
      <c r="A155" s="145"/>
    </row>
    <row r="156" spans="1:8" x14ac:dyDescent="0.3">
      <c r="A156" s="145"/>
    </row>
    <row r="157" spans="1:8" x14ac:dyDescent="0.3">
      <c r="C157"/>
      <c r="E157"/>
      <c r="G157"/>
      <c r="H157"/>
    </row>
    <row r="158" spans="1:8" x14ac:dyDescent="0.3">
      <c r="C158"/>
      <c r="E158"/>
      <c r="G158"/>
      <c r="H158"/>
    </row>
    <row r="159" spans="1:8" x14ac:dyDescent="0.3">
      <c r="C159"/>
      <c r="E159"/>
      <c r="G159"/>
      <c r="H159"/>
    </row>
    <row r="160" spans="1:8" x14ac:dyDescent="0.3">
      <c r="C160"/>
      <c r="E160"/>
      <c r="G160"/>
      <c r="H160"/>
    </row>
    <row r="161" spans="3:8" x14ac:dyDescent="0.3">
      <c r="C161"/>
      <c r="E161"/>
      <c r="G161"/>
      <c r="H161"/>
    </row>
    <row r="162" spans="3:8" x14ac:dyDescent="0.3">
      <c r="C162"/>
      <c r="E162"/>
      <c r="G162"/>
      <c r="H162"/>
    </row>
    <row r="163" spans="3:8" x14ac:dyDescent="0.3">
      <c r="C163"/>
      <c r="E163"/>
      <c r="G163"/>
      <c r="H163"/>
    </row>
    <row r="164" spans="3:8" x14ac:dyDescent="0.3">
      <c r="C164"/>
      <c r="E164"/>
      <c r="G164"/>
      <c r="H164"/>
    </row>
    <row r="165" spans="3:8" x14ac:dyDescent="0.3">
      <c r="C165"/>
      <c r="E165"/>
      <c r="G165"/>
      <c r="H165"/>
    </row>
    <row r="166" spans="3:8" x14ac:dyDescent="0.3">
      <c r="C166"/>
      <c r="E166"/>
      <c r="G166"/>
      <c r="H166"/>
    </row>
    <row r="167" spans="3:8" x14ac:dyDescent="0.3">
      <c r="C167"/>
      <c r="E167"/>
      <c r="G167"/>
      <c r="H167"/>
    </row>
    <row r="168" spans="3:8" x14ac:dyDescent="0.3">
      <c r="C168"/>
      <c r="E168"/>
      <c r="G168"/>
      <c r="H168"/>
    </row>
    <row r="169" spans="3:8" x14ac:dyDescent="0.3">
      <c r="C169"/>
      <c r="E169"/>
      <c r="G169"/>
      <c r="H169"/>
    </row>
    <row r="170" spans="3:8" x14ac:dyDescent="0.3">
      <c r="C170"/>
      <c r="E170"/>
      <c r="G170"/>
      <c r="H170"/>
    </row>
    <row r="171" spans="3:8" x14ac:dyDescent="0.3">
      <c r="C171"/>
      <c r="E171"/>
      <c r="G171"/>
      <c r="H171"/>
    </row>
    <row r="172" spans="3:8" x14ac:dyDescent="0.3">
      <c r="C172"/>
      <c r="E172"/>
      <c r="G172"/>
      <c r="H172"/>
    </row>
    <row r="173" spans="3:8" x14ac:dyDescent="0.3">
      <c r="C173"/>
      <c r="E173"/>
      <c r="G173"/>
      <c r="H173"/>
    </row>
    <row r="174" spans="3:8" x14ac:dyDescent="0.3">
      <c r="C174"/>
      <c r="E174"/>
      <c r="G174"/>
      <c r="H174"/>
    </row>
    <row r="175" spans="3:8" x14ac:dyDescent="0.3">
      <c r="C175"/>
      <c r="E175"/>
      <c r="G175"/>
      <c r="H175"/>
    </row>
    <row r="176" spans="3:8" x14ac:dyDescent="0.3">
      <c r="C176"/>
      <c r="E176"/>
      <c r="G176"/>
      <c r="H176"/>
    </row>
    <row r="177" spans="3:8" x14ac:dyDescent="0.3">
      <c r="C177"/>
      <c r="E177"/>
      <c r="G177"/>
      <c r="H177"/>
    </row>
    <row r="178" spans="3:8" x14ac:dyDescent="0.3">
      <c r="C178"/>
      <c r="E178"/>
      <c r="G178"/>
      <c r="H178"/>
    </row>
    <row r="179" spans="3:8" x14ac:dyDescent="0.3">
      <c r="C179"/>
      <c r="E179"/>
      <c r="G179"/>
      <c r="H179"/>
    </row>
    <row r="180" spans="3:8" x14ac:dyDescent="0.3">
      <c r="C180"/>
      <c r="E180"/>
      <c r="G180"/>
      <c r="H180"/>
    </row>
    <row r="181" spans="3:8" x14ac:dyDescent="0.3">
      <c r="C181"/>
      <c r="E181"/>
      <c r="G181"/>
      <c r="H181"/>
    </row>
    <row r="182" spans="3:8" x14ac:dyDescent="0.3">
      <c r="C182"/>
      <c r="E182"/>
      <c r="G182"/>
      <c r="H182"/>
    </row>
    <row r="183" spans="3:8" x14ac:dyDescent="0.3">
      <c r="C183"/>
      <c r="E183"/>
      <c r="G183"/>
      <c r="H183"/>
    </row>
    <row r="184" spans="3:8" x14ac:dyDescent="0.3">
      <c r="C184"/>
      <c r="E184"/>
      <c r="G184"/>
      <c r="H184"/>
    </row>
    <row r="185" spans="3:8" x14ac:dyDescent="0.3">
      <c r="C185"/>
      <c r="E185"/>
      <c r="G185"/>
      <c r="H185"/>
    </row>
    <row r="186" spans="3:8" x14ac:dyDescent="0.3">
      <c r="C186"/>
      <c r="E186"/>
      <c r="G186"/>
      <c r="H186"/>
    </row>
    <row r="187" spans="3:8" x14ac:dyDescent="0.3">
      <c r="C187"/>
      <c r="E187"/>
      <c r="G187"/>
      <c r="H187"/>
    </row>
    <row r="188" spans="3:8" x14ac:dyDescent="0.3">
      <c r="C188"/>
      <c r="E188"/>
      <c r="G188"/>
      <c r="H188"/>
    </row>
    <row r="189" spans="3:8" x14ac:dyDescent="0.3">
      <c r="C189"/>
      <c r="E189"/>
      <c r="G189"/>
      <c r="H189"/>
    </row>
    <row r="190" spans="3:8" x14ac:dyDescent="0.3">
      <c r="C190"/>
      <c r="E190"/>
      <c r="G190"/>
      <c r="H190"/>
    </row>
    <row r="191" spans="3:8" x14ac:dyDescent="0.3">
      <c r="C191"/>
      <c r="E191"/>
      <c r="G191"/>
      <c r="H191"/>
    </row>
    <row r="192" spans="3:8" x14ac:dyDescent="0.3">
      <c r="C192"/>
      <c r="E192"/>
      <c r="G192"/>
      <c r="H192"/>
    </row>
    <row r="193" spans="3:8" x14ac:dyDescent="0.3">
      <c r="C193"/>
      <c r="E193"/>
      <c r="G193"/>
      <c r="H193"/>
    </row>
    <row r="194" spans="3:8" x14ac:dyDescent="0.3">
      <c r="C194"/>
      <c r="E194"/>
      <c r="G194"/>
      <c r="H194"/>
    </row>
    <row r="195" spans="3:8" x14ac:dyDescent="0.3">
      <c r="C195"/>
      <c r="E195"/>
      <c r="G195"/>
      <c r="H195"/>
    </row>
    <row r="196" spans="3:8" x14ac:dyDescent="0.3">
      <c r="C196"/>
      <c r="E196"/>
      <c r="G196"/>
      <c r="H196"/>
    </row>
    <row r="197" spans="3:8" x14ac:dyDescent="0.3">
      <c r="C197"/>
      <c r="E197"/>
      <c r="G197"/>
      <c r="H197"/>
    </row>
    <row r="198" spans="3:8" x14ac:dyDescent="0.3">
      <c r="C198"/>
      <c r="E198"/>
      <c r="G198"/>
      <c r="H198"/>
    </row>
    <row r="199" spans="3:8" x14ac:dyDescent="0.3">
      <c r="C199"/>
      <c r="E199"/>
      <c r="G199"/>
      <c r="H199"/>
    </row>
    <row r="200" spans="3:8" x14ac:dyDescent="0.3">
      <c r="C200"/>
      <c r="E200"/>
      <c r="G200"/>
      <c r="H200"/>
    </row>
    <row r="201" spans="3:8" x14ac:dyDescent="0.3">
      <c r="C201"/>
      <c r="E201"/>
      <c r="G201"/>
      <c r="H201"/>
    </row>
    <row r="202" spans="3:8" x14ac:dyDescent="0.3">
      <c r="C202"/>
      <c r="E202"/>
      <c r="G202"/>
      <c r="H202"/>
    </row>
    <row r="203" spans="3:8" x14ac:dyDescent="0.3">
      <c r="C203"/>
      <c r="E203"/>
      <c r="G203"/>
      <c r="H203"/>
    </row>
    <row r="204" spans="3:8" x14ac:dyDescent="0.3">
      <c r="C204"/>
      <c r="E204"/>
      <c r="G204"/>
      <c r="H204"/>
    </row>
    <row r="205" spans="3:8" x14ac:dyDescent="0.3">
      <c r="C205"/>
      <c r="E205"/>
      <c r="G205"/>
      <c r="H205"/>
    </row>
    <row r="206" spans="3:8" x14ac:dyDescent="0.3">
      <c r="C206"/>
      <c r="E206"/>
      <c r="G206"/>
      <c r="H206"/>
    </row>
    <row r="207" spans="3:8" x14ac:dyDescent="0.3">
      <c r="C207"/>
      <c r="E207"/>
      <c r="G207"/>
      <c r="H207"/>
    </row>
    <row r="208" spans="3:8" x14ac:dyDescent="0.3">
      <c r="C208"/>
      <c r="E208"/>
      <c r="G208"/>
      <c r="H208"/>
    </row>
    <row r="209" spans="3:8" x14ac:dyDescent="0.3">
      <c r="C209"/>
      <c r="E209"/>
      <c r="G209"/>
      <c r="H209"/>
    </row>
    <row r="210" spans="3:8" x14ac:dyDescent="0.3">
      <c r="C210"/>
      <c r="E210"/>
      <c r="G210"/>
      <c r="H210"/>
    </row>
    <row r="211" spans="3:8" x14ac:dyDescent="0.3">
      <c r="C211"/>
      <c r="E211"/>
      <c r="G211"/>
      <c r="H211"/>
    </row>
    <row r="212" spans="3:8" x14ac:dyDescent="0.3">
      <c r="C212"/>
      <c r="E212"/>
      <c r="G212"/>
      <c r="H212"/>
    </row>
    <row r="213" spans="3:8" x14ac:dyDescent="0.3">
      <c r="C213"/>
      <c r="E213"/>
      <c r="G213"/>
      <c r="H213"/>
    </row>
    <row r="214" spans="3:8" x14ac:dyDescent="0.3">
      <c r="C214"/>
      <c r="E214"/>
      <c r="G214"/>
      <c r="H214"/>
    </row>
    <row r="215" spans="3:8" x14ac:dyDescent="0.3">
      <c r="C215"/>
      <c r="E215"/>
      <c r="G215"/>
      <c r="H215"/>
    </row>
    <row r="216" spans="3:8" x14ac:dyDescent="0.3">
      <c r="C216"/>
      <c r="E216"/>
      <c r="G216"/>
      <c r="H216"/>
    </row>
    <row r="217" spans="3:8" x14ac:dyDescent="0.3">
      <c r="C217"/>
      <c r="E217"/>
      <c r="G217"/>
      <c r="H217"/>
    </row>
    <row r="218" spans="3:8" x14ac:dyDescent="0.3">
      <c r="C218"/>
      <c r="E218"/>
      <c r="G218"/>
      <c r="H218"/>
    </row>
    <row r="219" spans="3:8" x14ac:dyDescent="0.3">
      <c r="C219"/>
      <c r="E219"/>
      <c r="G219"/>
      <c r="H219"/>
    </row>
    <row r="220" spans="3:8" x14ac:dyDescent="0.3">
      <c r="C220"/>
      <c r="E220"/>
      <c r="G220"/>
      <c r="H220"/>
    </row>
    <row r="221" spans="3:8" x14ac:dyDescent="0.3">
      <c r="C221"/>
      <c r="E221"/>
      <c r="G221"/>
      <c r="H221"/>
    </row>
    <row r="222" spans="3:8" x14ac:dyDescent="0.3">
      <c r="C222"/>
      <c r="E222"/>
      <c r="G222"/>
      <c r="H222"/>
    </row>
    <row r="223" spans="3:8" x14ac:dyDescent="0.3">
      <c r="C223"/>
      <c r="E223"/>
      <c r="G223"/>
      <c r="H223"/>
    </row>
    <row r="224" spans="3:8" x14ac:dyDescent="0.3">
      <c r="C224"/>
      <c r="E224"/>
      <c r="G224"/>
      <c r="H224"/>
    </row>
    <row r="225" spans="3:8" x14ac:dyDescent="0.3">
      <c r="C225"/>
      <c r="E225"/>
      <c r="G225"/>
      <c r="H225"/>
    </row>
    <row r="226" spans="3:8" x14ac:dyDescent="0.3">
      <c r="C226"/>
      <c r="E226"/>
      <c r="G226"/>
      <c r="H226"/>
    </row>
    <row r="227" spans="3:8" x14ac:dyDescent="0.3">
      <c r="C227"/>
      <c r="E227"/>
      <c r="G227"/>
      <c r="H227"/>
    </row>
    <row r="228" spans="3:8" x14ac:dyDescent="0.3">
      <c r="C228"/>
      <c r="E228"/>
      <c r="G228"/>
      <c r="H228"/>
    </row>
    <row r="229" spans="3:8" x14ac:dyDescent="0.3">
      <c r="C229"/>
      <c r="E229"/>
      <c r="G229"/>
      <c r="H229"/>
    </row>
    <row r="230" spans="3:8" x14ac:dyDescent="0.3">
      <c r="C230"/>
      <c r="E230"/>
      <c r="G230"/>
      <c r="H230"/>
    </row>
    <row r="231" spans="3:8" x14ac:dyDescent="0.3">
      <c r="C231"/>
      <c r="E231"/>
      <c r="G231"/>
      <c r="H231"/>
    </row>
    <row r="232" spans="3:8" x14ac:dyDescent="0.3">
      <c r="C232"/>
      <c r="E232"/>
      <c r="G232"/>
      <c r="H232"/>
    </row>
    <row r="233" spans="3:8" x14ac:dyDescent="0.3">
      <c r="C233"/>
      <c r="E233"/>
      <c r="G233"/>
      <c r="H233"/>
    </row>
    <row r="234" spans="3:8" x14ac:dyDescent="0.3">
      <c r="C234"/>
      <c r="E234"/>
      <c r="G234"/>
      <c r="H234"/>
    </row>
    <row r="235" spans="3:8" x14ac:dyDescent="0.3">
      <c r="C235"/>
      <c r="E235"/>
      <c r="G235"/>
      <c r="H235"/>
    </row>
    <row r="236" spans="3:8" x14ac:dyDescent="0.3">
      <c r="C236"/>
      <c r="E236"/>
      <c r="G236"/>
      <c r="H236"/>
    </row>
    <row r="237" spans="3:8" x14ac:dyDescent="0.3">
      <c r="C237"/>
      <c r="E237"/>
      <c r="G237"/>
      <c r="H237"/>
    </row>
    <row r="238" spans="3:8" x14ac:dyDescent="0.3">
      <c r="C238"/>
      <c r="E238"/>
      <c r="G238"/>
      <c r="H238"/>
    </row>
    <row r="239" spans="3:8" x14ac:dyDescent="0.3">
      <c r="C239"/>
      <c r="E239"/>
      <c r="G239"/>
      <c r="H239"/>
    </row>
    <row r="240" spans="3:8" x14ac:dyDescent="0.3">
      <c r="C240"/>
      <c r="E240"/>
      <c r="G240"/>
      <c r="H240"/>
    </row>
    <row r="241" spans="3:8" x14ac:dyDescent="0.3">
      <c r="C241"/>
      <c r="E241"/>
      <c r="G241"/>
      <c r="H241"/>
    </row>
    <row r="242" spans="3:8" x14ac:dyDescent="0.3">
      <c r="C242"/>
      <c r="E242"/>
      <c r="G242"/>
      <c r="H242"/>
    </row>
    <row r="243" spans="3:8" x14ac:dyDescent="0.3">
      <c r="C243"/>
      <c r="E243"/>
      <c r="G243"/>
      <c r="H243"/>
    </row>
    <row r="244" spans="3:8" x14ac:dyDescent="0.3">
      <c r="C244"/>
      <c r="E244"/>
      <c r="G244"/>
      <c r="H244"/>
    </row>
    <row r="245" spans="3:8" x14ac:dyDescent="0.3">
      <c r="C245"/>
      <c r="E245"/>
      <c r="G245"/>
      <c r="H245"/>
    </row>
    <row r="246" spans="3:8" x14ac:dyDescent="0.3">
      <c r="C246"/>
      <c r="E246"/>
      <c r="G246"/>
      <c r="H246"/>
    </row>
    <row r="247" spans="3:8" x14ac:dyDescent="0.3">
      <c r="C247"/>
      <c r="E247"/>
      <c r="G247"/>
      <c r="H247"/>
    </row>
    <row r="248" spans="3:8" x14ac:dyDescent="0.3">
      <c r="C248"/>
      <c r="E248"/>
      <c r="G248"/>
      <c r="H248"/>
    </row>
    <row r="249" spans="3:8" x14ac:dyDescent="0.3">
      <c r="C249"/>
      <c r="E249"/>
      <c r="G249"/>
      <c r="H249"/>
    </row>
    <row r="250" spans="3:8" x14ac:dyDescent="0.3">
      <c r="C250"/>
      <c r="E250"/>
      <c r="G250"/>
      <c r="H250"/>
    </row>
    <row r="251" spans="3:8" x14ac:dyDescent="0.3">
      <c r="C251"/>
      <c r="E251"/>
      <c r="G251"/>
      <c r="H251"/>
    </row>
    <row r="252" spans="3:8" x14ac:dyDescent="0.3">
      <c r="C252"/>
      <c r="E252"/>
      <c r="G252"/>
      <c r="H252"/>
    </row>
    <row r="253" spans="3:8" x14ac:dyDescent="0.3">
      <c r="C253"/>
      <c r="E253"/>
      <c r="G253"/>
      <c r="H253"/>
    </row>
    <row r="254" spans="3:8" x14ac:dyDescent="0.3">
      <c r="C254"/>
      <c r="E254"/>
      <c r="G254"/>
      <c r="H254"/>
    </row>
    <row r="255" spans="3:8" x14ac:dyDescent="0.3">
      <c r="C255"/>
      <c r="E255"/>
      <c r="G255"/>
      <c r="H255"/>
    </row>
    <row r="256" spans="3:8" x14ac:dyDescent="0.3">
      <c r="C256"/>
      <c r="E256"/>
      <c r="G256"/>
      <c r="H256"/>
    </row>
    <row r="257" spans="3:8" x14ac:dyDescent="0.3">
      <c r="C257"/>
      <c r="E257"/>
      <c r="G257"/>
      <c r="H257"/>
    </row>
    <row r="258" spans="3:8" x14ac:dyDescent="0.3">
      <c r="C258"/>
      <c r="E258"/>
      <c r="G258"/>
      <c r="H258"/>
    </row>
    <row r="259" spans="3:8" x14ac:dyDescent="0.3">
      <c r="C259"/>
      <c r="E259"/>
      <c r="G259"/>
      <c r="H259"/>
    </row>
    <row r="260" spans="3:8" x14ac:dyDescent="0.3">
      <c r="C260"/>
      <c r="E260"/>
      <c r="G260"/>
      <c r="H260"/>
    </row>
    <row r="261" spans="3:8" x14ac:dyDescent="0.3">
      <c r="C261"/>
      <c r="E261"/>
      <c r="G261"/>
      <c r="H261"/>
    </row>
    <row r="262" spans="3:8" x14ac:dyDescent="0.3">
      <c r="C262"/>
      <c r="E262"/>
      <c r="G262"/>
      <c r="H262"/>
    </row>
    <row r="263" spans="3:8" x14ac:dyDescent="0.3">
      <c r="C263"/>
      <c r="E263"/>
      <c r="G263"/>
      <c r="H263"/>
    </row>
    <row r="264" spans="3:8" x14ac:dyDescent="0.3">
      <c r="C264"/>
      <c r="E264"/>
      <c r="G264"/>
      <c r="H264"/>
    </row>
    <row r="265" spans="3:8" x14ac:dyDescent="0.3">
      <c r="C265"/>
      <c r="E265"/>
      <c r="G265"/>
      <c r="H265"/>
    </row>
    <row r="266" spans="3:8" x14ac:dyDescent="0.3">
      <c r="C266"/>
      <c r="E266"/>
      <c r="G266"/>
      <c r="H266"/>
    </row>
    <row r="267" spans="3:8" x14ac:dyDescent="0.3">
      <c r="C267"/>
      <c r="E267"/>
      <c r="G267"/>
      <c r="H267"/>
    </row>
  </sheetData>
  <autoFilter ref="A4:R108" xr:uid="{00000000-0009-0000-0000-000002000000}"/>
  <mergeCells count="3">
    <mergeCell ref="L1:M1"/>
    <mergeCell ref="N1:O1"/>
    <mergeCell ref="P1:Q1"/>
  </mergeCells>
  <conditionalFormatting sqref="L4:Q108">
    <cfRule type="cellIs" dxfId="117" priority="1" operator="between">
      <formula>0.9</formula>
      <formula>3.1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353B4-11FE-4447-A010-E9B8051ECDDD}">
  <sheetPr>
    <pageSetUpPr fitToPage="1"/>
  </sheetPr>
  <dimension ref="A1:K82"/>
  <sheetViews>
    <sheetView workbookViewId="0">
      <selection activeCell="E14" sqref="E14"/>
    </sheetView>
  </sheetViews>
  <sheetFormatPr defaultRowHeight="14.4" x14ac:dyDescent="0.3"/>
  <cols>
    <col min="1" max="1" width="11" customWidth="1"/>
    <col min="2" max="2" width="27.6640625" customWidth="1"/>
    <col min="3" max="3" width="8.88671875" customWidth="1"/>
    <col min="4" max="6" width="15.6640625" customWidth="1"/>
    <col min="7" max="7" width="16.33203125" customWidth="1"/>
    <col min="9" max="9" width="1.109375" hidden="1" customWidth="1"/>
  </cols>
  <sheetData>
    <row r="1" spans="1:11" x14ac:dyDescent="0.3">
      <c r="A1" s="1" t="s">
        <v>124</v>
      </c>
    </row>
    <row r="2" spans="1:11" x14ac:dyDescent="0.3">
      <c r="A2" s="1" t="s">
        <v>125</v>
      </c>
    </row>
    <row r="3" spans="1:11" x14ac:dyDescent="0.3">
      <c r="A3" s="1" t="s">
        <v>126</v>
      </c>
    </row>
    <row r="4" spans="1:11" hidden="1" x14ac:dyDescent="0.3">
      <c r="A4" s="147" t="s">
        <v>127</v>
      </c>
      <c r="B4" t="s">
        <v>128</v>
      </c>
    </row>
    <row r="5" spans="1:11" hidden="1" x14ac:dyDescent="0.3">
      <c r="A5" s="147" t="s">
        <v>129</v>
      </c>
      <c r="B5" t="s">
        <v>130</v>
      </c>
    </row>
    <row r="6" spans="1:11" hidden="1" x14ac:dyDescent="0.3"/>
    <row r="7" spans="1:11" hidden="1" x14ac:dyDescent="0.3">
      <c r="A7" s="149" t="s">
        <v>131</v>
      </c>
      <c r="B7" s="68"/>
      <c r="C7" s="68"/>
      <c r="D7" s="147" t="s">
        <v>132</v>
      </c>
      <c r="J7" s="69"/>
      <c r="K7" s="69"/>
    </row>
    <row r="8" spans="1:11" ht="87" thickBot="1" x14ac:dyDescent="0.35">
      <c r="A8" s="148" t="s">
        <v>104</v>
      </c>
      <c r="B8" s="148" t="s">
        <v>3</v>
      </c>
      <c r="C8" s="148" t="s">
        <v>133</v>
      </c>
      <c r="D8" s="71" t="s">
        <v>105</v>
      </c>
      <c r="E8" s="71" t="s">
        <v>106</v>
      </c>
      <c r="F8" s="71" t="s">
        <v>107</v>
      </c>
      <c r="G8" s="71" t="s">
        <v>108</v>
      </c>
      <c r="H8" s="70" t="s">
        <v>134</v>
      </c>
      <c r="I8" s="70"/>
      <c r="J8" s="72" t="s">
        <v>135</v>
      </c>
      <c r="K8" s="72" t="s">
        <v>136</v>
      </c>
    </row>
    <row r="9" spans="1:11" ht="16.8" thickTop="1" thickBot="1" x14ac:dyDescent="0.35">
      <c r="A9" s="73" t="s">
        <v>137</v>
      </c>
      <c r="B9" s="74" t="s">
        <v>56</v>
      </c>
      <c r="C9" s="75">
        <v>4</v>
      </c>
      <c r="D9" s="150">
        <v>40</v>
      </c>
      <c r="E9" s="151">
        <v>24</v>
      </c>
      <c r="F9" s="151">
        <v>27</v>
      </c>
      <c r="G9" s="151">
        <v>25</v>
      </c>
      <c r="H9" s="152">
        <v>116</v>
      </c>
      <c r="I9" s="76"/>
      <c r="J9" s="78" t="s">
        <v>138</v>
      </c>
      <c r="K9" s="77"/>
    </row>
    <row r="10" spans="1:11" ht="16.8" thickTop="1" thickBot="1" x14ac:dyDescent="0.35">
      <c r="A10" s="79" t="s">
        <v>137</v>
      </c>
      <c r="B10" s="79" t="s">
        <v>66</v>
      </c>
      <c r="C10" s="75">
        <v>4</v>
      </c>
      <c r="D10" s="153">
        <v>47</v>
      </c>
      <c r="E10" s="154">
        <v>35</v>
      </c>
      <c r="F10" s="154">
        <v>33</v>
      </c>
      <c r="G10" s="154">
        <v>30</v>
      </c>
      <c r="H10" s="155">
        <v>145</v>
      </c>
      <c r="I10" s="80"/>
      <c r="J10" s="82" t="s">
        <v>139</v>
      </c>
      <c r="K10" s="81"/>
    </row>
    <row r="11" spans="1:11" ht="16.8" thickTop="1" thickBot="1" x14ac:dyDescent="0.35">
      <c r="A11" s="83" t="s">
        <v>137</v>
      </c>
      <c r="B11" s="83" t="s">
        <v>63</v>
      </c>
      <c r="C11" s="75">
        <v>4</v>
      </c>
      <c r="D11" s="156">
        <v>53</v>
      </c>
      <c r="E11" s="157">
        <v>37</v>
      </c>
      <c r="F11" s="157">
        <v>31</v>
      </c>
      <c r="G11" s="157">
        <v>29</v>
      </c>
      <c r="H11" s="158">
        <v>150</v>
      </c>
      <c r="I11" s="84"/>
      <c r="J11" s="86" t="s">
        <v>140</v>
      </c>
      <c r="K11" s="85"/>
    </row>
    <row r="12" spans="1:11" ht="16.8" thickTop="1" thickBot="1" x14ac:dyDescent="0.35">
      <c r="A12" s="87" t="s">
        <v>141</v>
      </c>
      <c r="B12" s="88" t="s">
        <v>33</v>
      </c>
      <c r="C12" s="89">
        <v>4</v>
      </c>
      <c r="D12" s="159">
        <v>1</v>
      </c>
      <c r="E12" s="160">
        <v>1</v>
      </c>
      <c r="F12" s="160">
        <v>1</v>
      </c>
      <c r="G12" s="160">
        <v>4</v>
      </c>
      <c r="H12" s="161">
        <v>7</v>
      </c>
      <c r="I12" s="76"/>
      <c r="J12" s="76"/>
      <c r="K12" s="90" t="s">
        <v>142</v>
      </c>
    </row>
    <row r="13" spans="1:11" ht="16.8" thickTop="1" thickBot="1" x14ac:dyDescent="0.35">
      <c r="A13" s="79" t="s">
        <v>141</v>
      </c>
      <c r="B13" s="79" t="s">
        <v>113</v>
      </c>
      <c r="C13" s="89">
        <v>4</v>
      </c>
      <c r="D13" s="153">
        <v>23</v>
      </c>
      <c r="E13" s="154">
        <v>19</v>
      </c>
      <c r="F13" s="154">
        <v>15</v>
      </c>
      <c r="G13" s="154">
        <v>16</v>
      </c>
      <c r="H13" s="155">
        <v>73</v>
      </c>
      <c r="I13" s="80"/>
      <c r="J13" s="80"/>
      <c r="K13" s="91" t="s">
        <v>143</v>
      </c>
    </row>
    <row r="14" spans="1:11" ht="16.8" thickTop="1" thickBot="1" x14ac:dyDescent="0.35">
      <c r="A14" s="79" t="s">
        <v>141</v>
      </c>
      <c r="B14" s="79" t="s">
        <v>90</v>
      </c>
      <c r="C14" s="89">
        <v>4</v>
      </c>
      <c r="D14" s="153">
        <v>39</v>
      </c>
      <c r="E14" s="154">
        <v>29</v>
      </c>
      <c r="F14" s="154">
        <v>20</v>
      </c>
      <c r="G14" s="154">
        <v>20</v>
      </c>
      <c r="H14" s="155">
        <v>108</v>
      </c>
      <c r="I14" s="80"/>
      <c r="J14" s="80"/>
      <c r="K14" s="91" t="s">
        <v>144</v>
      </c>
    </row>
    <row r="15" spans="1:11" ht="15.6" thickTop="1" thickBot="1" x14ac:dyDescent="0.35">
      <c r="A15" s="79" t="s">
        <v>141</v>
      </c>
      <c r="B15" s="79" t="s">
        <v>102</v>
      </c>
      <c r="C15" s="89">
        <v>4</v>
      </c>
      <c r="D15" s="153">
        <v>44</v>
      </c>
      <c r="E15" s="154">
        <v>26</v>
      </c>
      <c r="F15" s="154">
        <v>19</v>
      </c>
      <c r="G15" s="154">
        <v>22</v>
      </c>
      <c r="H15" s="155">
        <v>111</v>
      </c>
      <c r="I15" s="80"/>
      <c r="J15" s="80"/>
      <c r="K15" s="81" t="s">
        <v>145</v>
      </c>
    </row>
    <row r="16" spans="1:11" ht="15.6" thickTop="1" thickBot="1" x14ac:dyDescent="0.35">
      <c r="A16" s="83" t="s">
        <v>141</v>
      </c>
      <c r="B16" s="83" t="s">
        <v>99</v>
      </c>
      <c r="C16" s="89">
        <v>4</v>
      </c>
      <c r="D16" s="156">
        <v>38</v>
      </c>
      <c r="E16" s="157">
        <v>25</v>
      </c>
      <c r="F16" s="157">
        <v>24</v>
      </c>
      <c r="G16" s="157">
        <v>28</v>
      </c>
      <c r="H16" s="158">
        <v>115</v>
      </c>
      <c r="I16" s="84"/>
      <c r="J16" s="84"/>
      <c r="K16" s="85" t="s">
        <v>146</v>
      </c>
    </row>
    <row r="17" ht="15" thickTop="1" x14ac:dyDescent="0.3"/>
    <row r="82" spans="1:1" x14ac:dyDescent="0.3">
      <c r="A82" t="s">
        <v>123</v>
      </c>
    </row>
  </sheetData>
  <conditionalFormatting sqref="A10:B10">
    <cfRule type="expression" dxfId="116" priority="1">
      <formula>"c8=4"</formula>
    </cfRule>
  </conditionalFormatting>
  <pageMargins left="0.7" right="0.7" top="0.75" bottom="0.75" header="0.3" footer="0.3"/>
  <pageSetup paperSize="9" scale="95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D1721-AECB-4416-B197-957B5D5AD7D4}">
  <dimension ref="A1:H82"/>
  <sheetViews>
    <sheetView workbookViewId="0">
      <selection activeCell="E14" sqref="E14"/>
    </sheetView>
  </sheetViews>
  <sheetFormatPr defaultRowHeight="14.4" outlineLevelCol="1" x14ac:dyDescent="0.3"/>
  <cols>
    <col min="2" max="2" width="7.33203125" customWidth="1"/>
    <col min="3" max="3" width="27.6640625" customWidth="1"/>
    <col min="4" max="4" width="14.5546875" customWidth="1" outlineLevel="1"/>
    <col min="5" max="7" width="15.6640625" customWidth="1"/>
    <col min="8" max="8" width="16.33203125" customWidth="1"/>
    <col min="12" max="12" width="11.6640625" customWidth="1"/>
  </cols>
  <sheetData>
    <row r="1" spans="1:8" x14ac:dyDescent="0.3">
      <c r="A1" s="1" t="s">
        <v>124</v>
      </c>
    </row>
    <row r="2" spans="1:8" x14ac:dyDescent="0.3">
      <c r="A2" s="1" t="s">
        <v>147</v>
      </c>
    </row>
    <row r="3" spans="1:8" x14ac:dyDescent="0.3">
      <c r="A3" s="1" t="s">
        <v>148</v>
      </c>
    </row>
    <row r="4" spans="1:8" x14ac:dyDescent="0.3">
      <c r="B4" t="s">
        <v>149</v>
      </c>
      <c r="C4" t="s">
        <v>128</v>
      </c>
    </row>
    <row r="5" spans="1:8" x14ac:dyDescent="0.3">
      <c r="B5" t="s">
        <v>129</v>
      </c>
      <c r="C5" t="s">
        <v>130</v>
      </c>
    </row>
    <row r="7" spans="1:8" ht="15" thickBot="1" x14ac:dyDescent="0.35">
      <c r="A7" s="92"/>
      <c r="B7" s="68" t="s">
        <v>131</v>
      </c>
      <c r="C7" s="68"/>
      <c r="D7" s="68"/>
      <c r="E7" t="s">
        <v>132</v>
      </c>
    </row>
    <row r="8" spans="1:8" ht="99.6" customHeight="1" thickBot="1" x14ac:dyDescent="0.35">
      <c r="A8" s="93" t="s">
        <v>150</v>
      </c>
      <c r="B8" s="94" t="s">
        <v>104</v>
      </c>
      <c r="C8" s="94" t="s">
        <v>3</v>
      </c>
      <c r="D8" s="94" t="s">
        <v>151</v>
      </c>
      <c r="E8" s="95" t="s">
        <v>115</v>
      </c>
      <c r="F8" s="96" t="s">
        <v>116</v>
      </c>
      <c r="G8" s="97" t="s">
        <v>117</v>
      </c>
      <c r="H8" s="94" t="s">
        <v>134</v>
      </c>
    </row>
    <row r="9" spans="1:8" x14ac:dyDescent="0.3">
      <c r="A9" s="98" t="s">
        <v>138</v>
      </c>
      <c r="B9" s="99" t="s">
        <v>137</v>
      </c>
      <c r="C9" s="99" t="s">
        <v>28</v>
      </c>
      <c r="D9" s="99">
        <v>3</v>
      </c>
      <c r="E9" s="100">
        <v>19</v>
      </c>
      <c r="F9" s="101">
        <v>23</v>
      </c>
      <c r="G9" s="101">
        <v>17</v>
      </c>
      <c r="H9" s="102">
        <v>59</v>
      </c>
    </row>
    <row r="10" spans="1:8" x14ac:dyDescent="0.3">
      <c r="A10" s="103" t="s">
        <v>139</v>
      </c>
      <c r="B10" s="13" t="s">
        <v>137</v>
      </c>
      <c r="C10" s="13" t="s">
        <v>152</v>
      </c>
      <c r="D10" s="13">
        <v>3</v>
      </c>
      <c r="E10" s="80">
        <v>24</v>
      </c>
      <c r="F10" s="80">
        <v>26</v>
      </c>
      <c r="G10" s="80">
        <v>25</v>
      </c>
      <c r="H10" s="80">
        <v>75</v>
      </c>
    </row>
    <row r="11" spans="1:8" x14ac:dyDescent="0.3">
      <c r="A11" s="103" t="s">
        <v>139</v>
      </c>
      <c r="B11" s="13" t="s">
        <v>137</v>
      </c>
      <c r="C11" s="13" t="s">
        <v>60</v>
      </c>
      <c r="D11" s="13">
        <v>3</v>
      </c>
      <c r="E11" s="80">
        <v>26</v>
      </c>
      <c r="F11" s="80">
        <v>30</v>
      </c>
      <c r="G11" s="80">
        <v>24</v>
      </c>
      <c r="H11" s="80">
        <v>80</v>
      </c>
    </row>
    <row r="12" spans="1:8" x14ac:dyDescent="0.3">
      <c r="A12" s="103" t="s">
        <v>140</v>
      </c>
      <c r="B12" s="13" t="s">
        <v>137</v>
      </c>
      <c r="C12" s="13" t="s">
        <v>63</v>
      </c>
      <c r="D12" s="13">
        <v>3</v>
      </c>
      <c r="E12" s="80">
        <v>29</v>
      </c>
      <c r="F12" s="80">
        <v>35</v>
      </c>
      <c r="G12" s="80">
        <v>28</v>
      </c>
      <c r="H12" s="80">
        <v>92</v>
      </c>
    </row>
    <row r="13" spans="1:8" x14ac:dyDescent="0.3">
      <c r="A13" s="104" t="s">
        <v>142</v>
      </c>
      <c r="B13" s="105" t="s">
        <v>141</v>
      </c>
      <c r="C13" s="105" t="s">
        <v>39</v>
      </c>
      <c r="D13" s="105">
        <v>3</v>
      </c>
      <c r="E13" s="106">
        <v>1</v>
      </c>
      <c r="F13" s="106">
        <v>8</v>
      </c>
      <c r="G13" s="106">
        <v>2</v>
      </c>
      <c r="H13" s="106">
        <v>11</v>
      </c>
    </row>
    <row r="14" spans="1:8" x14ac:dyDescent="0.3">
      <c r="A14" s="103" t="s">
        <v>143</v>
      </c>
      <c r="B14" s="13" t="s">
        <v>141</v>
      </c>
      <c r="C14" s="13" t="s">
        <v>122</v>
      </c>
      <c r="D14" s="13">
        <v>3</v>
      </c>
      <c r="E14" s="80">
        <v>3</v>
      </c>
      <c r="F14" s="80">
        <v>9</v>
      </c>
      <c r="G14" s="80">
        <v>4</v>
      </c>
      <c r="H14" s="80">
        <v>16</v>
      </c>
    </row>
    <row r="15" spans="1:8" x14ac:dyDescent="0.3">
      <c r="A15" s="103" t="s">
        <v>144</v>
      </c>
      <c r="B15" s="13" t="s">
        <v>141</v>
      </c>
      <c r="C15" s="13" t="s">
        <v>36</v>
      </c>
      <c r="D15" s="13">
        <v>3</v>
      </c>
      <c r="E15" s="80">
        <v>2</v>
      </c>
      <c r="F15" s="80">
        <v>15</v>
      </c>
      <c r="G15" s="80">
        <v>3</v>
      </c>
      <c r="H15" s="80">
        <v>20</v>
      </c>
    </row>
    <row r="16" spans="1:8" x14ac:dyDescent="0.3">
      <c r="A16" s="103" t="s">
        <v>145</v>
      </c>
      <c r="B16" s="13" t="s">
        <v>141</v>
      </c>
      <c r="C16" s="13" t="s">
        <v>153</v>
      </c>
      <c r="D16" s="13">
        <v>3</v>
      </c>
      <c r="E16" s="80">
        <v>8</v>
      </c>
      <c r="F16" s="80">
        <v>10</v>
      </c>
      <c r="G16" s="80">
        <v>9</v>
      </c>
      <c r="H16" s="80">
        <v>27</v>
      </c>
    </row>
    <row r="17" spans="1:8" x14ac:dyDescent="0.3">
      <c r="A17" s="103" t="s">
        <v>146</v>
      </c>
      <c r="B17" s="13" t="s">
        <v>141</v>
      </c>
      <c r="C17" s="13" t="s">
        <v>82</v>
      </c>
      <c r="D17" s="13">
        <v>3</v>
      </c>
      <c r="E17" s="80">
        <v>5</v>
      </c>
      <c r="F17" s="80">
        <v>20</v>
      </c>
      <c r="G17" s="80">
        <v>16</v>
      </c>
      <c r="H17" s="80">
        <v>41</v>
      </c>
    </row>
    <row r="18" spans="1:8" x14ac:dyDescent="0.3">
      <c r="A18" s="103" t="s">
        <v>154</v>
      </c>
      <c r="B18" s="13" t="s">
        <v>141</v>
      </c>
      <c r="C18" s="13" t="s">
        <v>102</v>
      </c>
      <c r="D18" s="13">
        <v>3</v>
      </c>
      <c r="E18" s="80">
        <v>21</v>
      </c>
      <c r="F18" s="80">
        <v>31</v>
      </c>
      <c r="G18" s="80">
        <v>19</v>
      </c>
      <c r="H18" s="80">
        <v>71</v>
      </c>
    </row>
    <row r="82" spans="1:1" x14ac:dyDescent="0.3">
      <c r="A82" t="s">
        <v>123</v>
      </c>
    </row>
  </sheetData>
  <conditionalFormatting sqref="A10:C10">
    <cfRule type="expression" dxfId="77" priority="2">
      <formula>"c8=4"</formula>
    </cfRule>
  </conditionalFormatting>
  <conditionalFormatting sqref="A11">
    <cfRule type="expression" dxfId="76" priority="1">
      <formula>"c8=4"</formula>
    </cfRule>
  </conditionalFormatting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TRR Presentation Summary</vt:lpstr>
      <vt:lpstr>Club Champ-Long Course</vt:lpstr>
      <vt:lpstr>Club Champ-Short Course</vt:lpstr>
      <vt:lpstr>Pres Cup</vt:lpstr>
      <vt:lpstr>10k Series</vt:lpstr>
      <vt:lpstr>'Club Champ-Long Course'!Print_Area</vt:lpstr>
      <vt:lpstr>'Club Champ-Short Course'!Print_Area</vt:lpstr>
      <vt:lpstr>'Club Champ-Long Course'!Print_Titles</vt:lpstr>
      <vt:lpstr>'Club Champ-Short Course'!Print_Titles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Fitzsimmons</dc:creator>
  <cp:lastModifiedBy>Michael Fitzsimmons</cp:lastModifiedBy>
  <dcterms:created xsi:type="dcterms:W3CDTF">2022-11-18T10:06:35Z</dcterms:created>
  <dcterms:modified xsi:type="dcterms:W3CDTF">2022-11-18T10:34:06Z</dcterms:modified>
</cp:coreProperties>
</file>