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847b41253bdd1ea/Documents/TRR Results/TRR 2025/"/>
    </mc:Choice>
  </mc:AlternateContent>
  <xr:revisionPtr revIDLastSave="152" documentId="8_{1D973E06-D036-406B-BF25-919CD7E07E62}" xr6:coauthVersionLast="47" xr6:coauthVersionMax="47" xr10:uidLastSave="{EDC42B58-046B-47EC-95A7-AF028072E56C}"/>
  <bookViews>
    <workbookView xWindow="-108" yWindow="-108" windowWidth="23256" windowHeight="13896" xr2:uid="{B10940C1-F65A-4205-9CC9-F0FCDE0246FD}"/>
  </bookViews>
  <sheets>
    <sheet name="Club Champ-Long Course" sheetId="1" r:id="rId1"/>
    <sheet name="Club Champ-Short Course" sheetId="4" r:id="rId2"/>
  </sheets>
  <definedNames>
    <definedName name="_xlnm._FilterDatabase" localSheetId="0" hidden="1">'Club Champ-Long Course'!$A$6:$AD$121</definedName>
    <definedName name="_xlnm._FilterDatabase" localSheetId="1" hidden="1">'Club Champ-Short Course'!$A$6:$T$120</definedName>
    <definedName name="Age_group_Long">#REF!</definedName>
    <definedName name="Age_group_Short">#REF!</definedName>
    <definedName name="MEM_NUMBERS_2019">" "</definedName>
    <definedName name="_xlnm.Print_Area" localSheetId="0">'Club Champ-Long Course'!$A$3:$AC$121</definedName>
    <definedName name="_xlnm.Print_Area" localSheetId="1">'Club Champ-Short Course'!$A$3:$S$120</definedName>
    <definedName name="_xlnm.Print_Titles" localSheetId="0">'Club Champ-Long Course'!$3:$6</definedName>
    <definedName name="_xlnm.Print_Titles" localSheetId="1">'Club Champ-Short Course'!$3:$6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4" l="1"/>
  <c r="H46" i="4"/>
  <c r="S6" i="4"/>
  <c r="R6" i="4"/>
  <c r="Q6" i="4"/>
  <c r="P6" i="4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F120" i="4" l="1"/>
  <c r="F117" i="4"/>
  <c r="F96" i="4"/>
  <c r="F31" i="1"/>
  <c r="F28" i="1"/>
  <c r="F26" i="1"/>
  <c r="F17" i="1"/>
  <c r="H17" i="1" s="1"/>
  <c r="F15" i="1"/>
  <c r="H15" i="1" s="1"/>
  <c r="F14" i="1"/>
  <c r="F10" i="1"/>
  <c r="F38" i="4" l="1"/>
  <c r="F46" i="4"/>
  <c r="R46" i="4" s="1"/>
  <c r="F62" i="4"/>
  <c r="G62" i="4" s="1"/>
  <c r="I62" i="4" s="1"/>
  <c r="F70" i="4"/>
  <c r="G70" i="4" s="1"/>
  <c r="I70" i="4" s="1"/>
  <c r="F85" i="4"/>
  <c r="G85" i="4" s="1"/>
  <c r="I85" i="4" s="1"/>
  <c r="F109" i="4"/>
  <c r="G109" i="4" s="1"/>
  <c r="I109" i="4" s="1"/>
  <c r="F42" i="4"/>
  <c r="H42" i="4" s="1"/>
  <c r="R42" i="4" s="1"/>
  <c r="F84" i="4"/>
  <c r="H84" i="4" s="1"/>
  <c r="F81" i="4"/>
  <c r="F21" i="4"/>
  <c r="H21" i="4" s="1"/>
  <c r="F29" i="4"/>
  <c r="H29" i="4" s="1"/>
  <c r="F37" i="4"/>
  <c r="G37" i="4" s="1"/>
  <c r="I37" i="4" s="1"/>
  <c r="F72" i="4"/>
  <c r="G72" i="4" s="1"/>
  <c r="I72" i="4" s="1"/>
  <c r="F87" i="4"/>
  <c r="G87" i="4" s="1"/>
  <c r="I87" i="4" s="1"/>
  <c r="F95" i="4"/>
  <c r="H95" i="4" s="1"/>
  <c r="F103" i="4"/>
  <c r="G103" i="4" s="1"/>
  <c r="I103" i="4" s="1"/>
  <c r="F55" i="1"/>
  <c r="G55" i="1" s="1"/>
  <c r="I55" i="1" s="1"/>
  <c r="F84" i="1"/>
  <c r="G84" i="1" s="1"/>
  <c r="I84" i="1" s="1"/>
  <c r="F46" i="1"/>
  <c r="H46" i="1" s="1"/>
  <c r="Y46" i="1" s="1"/>
  <c r="F99" i="1"/>
  <c r="H99" i="1" s="1"/>
  <c r="X99" i="1" s="1"/>
  <c r="F115" i="1"/>
  <c r="H115" i="1" s="1"/>
  <c r="P115" i="1" s="1"/>
  <c r="G29" i="4"/>
  <c r="I29" i="4" s="1"/>
  <c r="J29" i="4" s="1"/>
  <c r="F48" i="4"/>
  <c r="H48" i="4" s="1"/>
  <c r="F56" i="4"/>
  <c r="G56" i="4" s="1"/>
  <c r="I56" i="4" s="1"/>
  <c r="F106" i="4"/>
  <c r="H106" i="4" s="1"/>
  <c r="F95" i="1"/>
  <c r="H95" i="1" s="1"/>
  <c r="AB95" i="1" s="1"/>
  <c r="F121" i="1"/>
  <c r="G121" i="1" s="1"/>
  <c r="I121" i="1" s="1"/>
  <c r="F36" i="4"/>
  <c r="H36" i="4" s="1"/>
  <c r="F71" i="4"/>
  <c r="H71" i="4" s="1"/>
  <c r="F118" i="4"/>
  <c r="G118" i="4" s="1"/>
  <c r="I118" i="4" s="1"/>
  <c r="F49" i="4"/>
  <c r="H49" i="4" s="1"/>
  <c r="G96" i="4"/>
  <c r="I96" i="4" s="1"/>
  <c r="F40" i="1"/>
  <c r="H40" i="1" s="1"/>
  <c r="Z40" i="1" s="1"/>
  <c r="F116" i="4"/>
  <c r="H116" i="4" s="1"/>
  <c r="F82" i="4"/>
  <c r="H82" i="4" s="1"/>
  <c r="F16" i="4"/>
  <c r="H16" i="4" s="1"/>
  <c r="F76" i="4"/>
  <c r="F92" i="4"/>
  <c r="H92" i="4" s="1"/>
  <c r="F114" i="4"/>
  <c r="H114" i="4" s="1"/>
  <c r="F11" i="4"/>
  <c r="G11" i="4" s="1"/>
  <c r="I11" i="4" s="1"/>
  <c r="F67" i="4"/>
  <c r="G117" i="4"/>
  <c r="I117" i="4" s="1"/>
  <c r="F79" i="4"/>
  <c r="H79" i="4" s="1"/>
  <c r="F69" i="1"/>
  <c r="G69" i="1" s="1"/>
  <c r="I69" i="1" s="1"/>
  <c r="F7" i="4"/>
  <c r="H7" i="4" s="1"/>
  <c r="F9" i="4"/>
  <c r="H9" i="4" s="1"/>
  <c r="F18" i="4"/>
  <c r="H18" i="4" s="1"/>
  <c r="F108" i="4"/>
  <c r="H108" i="4" s="1"/>
  <c r="F43" i="4"/>
  <c r="G120" i="4"/>
  <c r="I120" i="4" s="1"/>
  <c r="F26" i="4"/>
  <c r="G26" i="4" s="1"/>
  <c r="I26" i="4" s="1"/>
  <c r="G10" i="1"/>
  <c r="I10" i="1" s="1"/>
  <c r="J10" i="1" s="1"/>
  <c r="G26" i="1"/>
  <c r="I26" i="1" s="1"/>
  <c r="F45" i="1"/>
  <c r="G45" i="1" s="1"/>
  <c r="I45" i="1" s="1"/>
  <c r="F30" i="4"/>
  <c r="H30" i="4" s="1"/>
  <c r="F91" i="4"/>
  <c r="F102" i="4"/>
  <c r="H102" i="4" s="1"/>
  <c r="F100" i="4"/>
  <c r="H100" i="4" s="1"/>
  <c r="F39" i="4"/>
  <c r="H39" i="4" s="1"/>
  <c r="F88" i="4"/>
  <c r="H88" i="4" s="1"/>
  <c r="F53" i="4"/>
  <c r="H53" i="4" s="1"/>
  <c r="F59" i="4"/>
  <c r="H59" i="4" s="1"/>
  <c r="F69" i="4"/>
  <c r="H69" i="4" s="1"/>
  <c r="F90" i="4"/>
  <c r="H90" i="4" s="1"/>
  <c r="F98" i="4"/>
  <c r="G98" i="4" s="1"/>
  <c r="I98" i="4" s="1"/>
  <c r="F35" i="4"/>
  <c r="G35" i="4" s="1"/>
  <c r="I35" i="4" s="1"/>
  <c r="F45" i="4"/>
  <c r="G45" i="4" s="1"/>
  <c r="I45" i="4" s="1"/>
  <c r="F51" i="4"/>
  <c r="H51" i="4" s="1"/>
  <c r="F41" i="4"/>
  <c r="G41" i="4" s="1"/>
  <c r="I41" i="4" s="1"/>
  <c r="F47" i="4"/>
  <c r="H47" i="4" s="1"/>
  <c r="F50" i="4"/>
  <c r="F94" i="4"/>
  <c r="H94" i="4" s="1"/>
  <c r="F112" i="4"/>
  <c r="G112" i="4" s="1"/>
  <c r="I112" i="4" s="1"/>
  <c r="F57" i="4"/>
  <c r="H57" i="4" s="1"/>
  <c r="H96" i="4"/>
  <c r="O96" i="4" s="1"/>
  <c r="F34" i="4"/>
  <c r="G34" i="4" s="1"/>
  <c r="I34" i="4" s="1"/>
  <c r="F63" i="4"/>
  <c r="H63" i="4" s="1"/>
  <c r="F22" i="4"/>
  <c r="H22" i="4" s="1"/>
  <c r="F32" i="4"/>
  <c r="H32" i="4" s="1"/>
  <c r="F55" i="4"/>
  <c r="G55" i="4" s="1"/>
  <c r="I55" i="4" s="1"/>
  <c r="F61" i="4"/>
  <c r="H61" i="4" s="1"/>
  <c r="F65" i="4"/>
  <c r="H65" i="4" s="1"/>
  <c r="F74" i="4"/>
  <c r="H74" i="4" s="1"/>
  <c r="F80" i="4"/>
  <c r="F97" i="4"/>
  <c r="H97" i="4" s="1"/>
  <c r="F19" i="4"/>
  <c r="H19" i="4" s="1"/>
  <c r="F73" i="4"/>
  <c r="G73" i="4" s="1"/>
  <c r="I73" i="4" s="1"/>
  <c r="F78" i="4"/>
  <c r="H78" i="4" s="1"/>
  <c r="F110" i="4"/>
  <c r="H110" i="4" s="1"/>
  <c r="F13" i="4"/>
  <c r="G13" i="4" s="1"/>
  <c r="I13" i="4" s="1"/>
  <c r="F24" i="4"/>
  <c r="F28" i="4"/>
  <c r="F68" i="4"/>
  <c r="G68" i="4" s="1"/>
  <c r="I68" i="4" s="1"/>
  <c r="F86" i="4"/>
  <c r="G86" i="4" s="1"/>
  <c r="I86" i="4" s="1"/>
  <c r="F104" i="4"/>
  <c r="H104" i="4" s="1"/>
  <c r="F15" i="4"/>
  <c r="G15" i="4" s="1"/>
  <c r="I15" i="4" s="1"/>
  <c r="F64" i="4"/>
  <c r="H64" i="4" s="1"/>
  <c r="F93" i="4"/>
  <c r="G93" i="4" s="1"/>
  <c r="I93" i="4" s="1"/>
  <c r="F105" i="4"/>
  <c r="F25" i="4"/>
  <c r="G25" i="4" s="1"/>
  <c r="I25" i="4" s="1"/>
  <c r="F58" i="4"/>
  <c r="H58" i="4" s="1"/>
  <c r="G81" i="4"/>
  <c r="I81" i="4" s="1"/>
  <c r="F14" i="4"/>
  <c r="H14" i="4" s="1"/>
  <c r="F12" i="4"/>
  <c r="G12" i="4" s="1"/>
  <c r="I12" i="4" s="1"/>
  <c r="F75" i="4"/>
  <c r="G75" i="4" s="1"/>
  <c r="I75" i="4" s="1"/>
  <c r="F8" i="4"/>
  <c r="H8" i="4" s="1"/>
  <c r="F27" i="4"/>
  <c r="G27" i="4" s="1"/>
  <c r="I27" i="4" s="1"/>
  <c r="F33" i="4"/>
  <c r="G33" i="4" s="1"/>
  <c r="I33" i="4" s="1"/>
  <c r="F77" i="4"/>
  <c r="H77" i="4" s="1"/>
  <c r="F111" i="4"/>
  <c r="F119" i="4"/>
  <c r="H119" i="4" s="1"/>
  <c r="F10" i="4"/>
  <c r="G10" i="4" s="1"/>
  <c r="I10" i="4" s="1"/>
  <c r="H38" i="4"/>
  <c r="F20" i="4"/>
  <c r="H20" i="4" s="1"/>
  <c r="F52" i="4"/>
  <c r="H52" i="4" s="1"/>
  <c r="F99" i="4"/>
  <c r="H99" i="4" s="1"/>
  <c r="G38" i="4"/>
  <c r="I38" i="4" s="1"/>
  <c r="H81" i="4"/>
  <c r="F17" i="4"/>
  <c r="H17" i="4" s="1"/>
  <c r="F83" i="4"/>
  <c r="H83" i="4" s="1"/>
  <c r="F113" i="4"/>
  <c r="H113" i="4" s="1"/>
  <c r="H120" i="4"/>
  <c r="F23" i="4"/>
  <c r="H23" i="4" s="1"/>
  <c r="R23" i="4" s="1"/>
  <c r="F31" i="4"/>
  <c r="G31" i="4" s="1"/>
  <c r="I31" i="4" s="1"/>
  <c r="F89" i="4"/>
  <c r="G89" i="4" s="1"/>
  <c r="I89" i="4" s="1"/>
  <c r="F101" i="4"/>
  <c r="G101" i="4" s="1"/>
  <c r="I101" i="4" s="1"/>
  <c r="F40" i="4"/>
  <c r="G40" i="4" s="1"/>
  <c r="I40" i="4" s="1"/>
  <c r="F44" i="4"/>
  <c r="G44" i="4" s="1"/>
  <c r="I44" i="4" s="1"/>
  <c r="F54" i="4"/>
  <c r="G54" i="4" s="1"/>
  <c r="I54" i="4" s="1"/>
  <c r="F60" i="4"/>
  <c r="G60" i="4" s="1"/>
  <c r="I60" i="4" s="1"/>
  <c r="F66" i="4"/>
  <c r="G66" i="4" s="1"/>
  <c r="I66" i="4" s="1"/>
  <c r="F107" i="4"/>
  <c r="G107" i="4" s="1"/>
  <c r="I107" i="4" s="1"/>
  <c r="F115" i="4"/>
  <c r="G115" i="4" s="1"/>
  <c r="I115" i="4" s="1"/>
  <c r="H117" i="4"/>
  <c r="F102" i="1"/>
  <c r="G102" i="1" s="1"/>
  <c r="I102" i="1" s="1"/>
  <c r="F112" i="1"/>
  <c r="H112" i="1" s="1"/>
  <c r="T112" i="1" s="1"/>
  <c r="F86" i="1"/>
  <c r="H86" i="1" s="1"/>
  <c r="F30" i="1"/>
  <c r="H30" i="1" s="1"/>
  <c r="X30" i="1" s="1"/>
  <c r="F110" i="1"/>
  <c r="G110" i="1" s="1"/>
  <c r="I110" i="1" s="1"/>
  <c r="F12" i="1"/>
  <c r="G12" i="1" s="1"/>
  <c r="I12" i="1" s="1"/>
  <c r="F68" i="1"/>
  <c r="H68" i="1" s="1"/>
  <c r="T68" i="1" s="1"/>
  <c r="F100" i="1"/>
  <c r="G100" i="1" s="1"/>
  <c r="I100" i="1" s="1"/>
  <c r="F33" i="1"/>
  <c r="H33" i="1" s="1"/>
  <c r="F49" i="1"/>
  <c r="H49" i="1" s="1"/>
  <c r="F73" i="1"/>
  <c r="H73" i="1" s="1"/>
  <c r="F113" i="1"/>
  <c r="H113" i="1" s="1"/>
  <c r="F59" i="1"/>
  <c r="G59" i="1" s="1"/>
  <c r="I59" i="1" s="1"/>
  <c r="F64" i="1"/>
  <c r="H64" i="1" s="1"/>
  <c r="F80" i="1"/>
  <c r="G80" i="1" s="1"/>
  <c r="I80" i="1" s="1"/>
  <c r="F67" i="1"/>
  <c r="H67" i="1" s="1"/>
  <c r="G31" i="1"/>
  <c r="I31" i="1" s="1"/>
  <c r="J31" i="1" s="1"/>
  <c r="F116" i="1"/>
  <c r="H116" i="1" s="1"/>
  <c r="F83" i="1"/>
  <c r="H83" i="1" s="1"/>
  <c r="H10" i="1"/>
  <c r="U10" i="1" s="1"/>
  <c r="F63" i="1"/>
  <c r="H63" i="1" s="1"/>
  <c r="F92" i="1"/>
  <c r="H92" i="1" s="1"/>
  <c r="U92" i="1" s="1"/>
  <c r="F47" i="1"/>
  <c r="G47" i="1" s="1"/>
  <c r="I47" i="1" s="1"/>
  <c r="F94" i="1"/>
  <c r="G94" i="1" s="1"/>
  <c r="I94" i="1" s="1"/>
  <c r="F41" i="1"/>
  <c r="H41" i="1" s="1"/>
  <c r="F51" i="1"/>
  <c r="H51" i="1" s="1"/>
  <c r="O51" i="1" s="1"/>
  <c r="F57" i="1"/>
  <c r="H57" i="1" s="1"/>
  <c r="M57" i="1" s="1"/>
  <c r="F8" i="1"/>
  <c r="G8" i="1" s="1"/>
  <c r="I8" i="1" s="1"/>
  <c r="F29" i="1"/>
  <c r="G29" i="1" s="1"/>
  <c r="I29" i="1" s="1"/>
  <c r="F91" i="1"/>
  <c r="H91" i="1" s="1"/>
  <c r="F72" i="1"/>
  <c r="G72" i="1" s="1"/>
  <c r="I72" i="1" s="1"/>
  <c r="F60" i="1"/>
  <c r="H60" i="1" s="1"/>
  <c r="X60" i="1" s="1"/>
  <c r="F24" i="1"/>
  <c r="H24" i="1" s="1"/>
  <c r="F76" i="1"/>
  <c r="G76" i="1" s="1"/>
  <c r="I76" i="1" s="1"/>
  <c r="F81" i="1"/>
  <c r="G81" i="1" s="1"/>
  <c r="I81" i="1" s="1"/>
  <c r="F101" i="1"/>
  <c r="H101" i="1" s="1"/>
  <c r="F107" i="1"/>
  <c r="H107" i="1" s="1"/>
  <c r="F117" i="1"/>
  <c r="H117" i="1" s="1"/>
  <c r="H26" i="1"/>
  <c r="F32" i="1"/>
  <c r="H32" i="1" s="1"/>
  <c r="F93" i="1"/>
  <c r="F90" i="1"/>
  <c r="G90" i="1" s="1"/>
  <c r="I90" i="1" s="1"/>
  <c r="F104" i="1"/>
  <c r="H104" i="1" s="1"/>
  <c r="N104" i="1" s="1"/>
  <c r="F25" i="1"/>
  <c r="G25" i="1" s="1"/>
  <c r="I25" i="1" s="1"/>
  <c r="F54" i="1"/>
  <c r="H54" i="1" s="1"/>
  <c r="Y54" i="1" s="1"/>
  <c r="H31" i="1"/>
  <c r="Y31" i="1" s="1"/>
  <c r="F16" i="1"/>
  <c r="H16" i="1" s="1"/>
  <c r="T17" i="1"/>
  <c r="F22" i="1"/>
  <c r="G22" i="1" s="1"/>
  <c r="I22" i="1" s="1"/>
  <c r="F42" i="1"/>
  <c r="F44" i="1"/>
  <c r="G44" i="1" s="1"/>
  <c r="I44" i="1" s="1"/>
  <c r="F75" i="1"/>
  <c r="F98" i="1"/>
  <c r="H98" i="1" s="1"/>
  <c r="AC98" i="1" s="1"/>
  <c r="F105" i="1"/>
  <c r="H105" i="1" s="1"/>
  <c r="F109" i="1"/>
  <c r="H109" i="1" s="1"/>
  <c r="N109" i="1" s="1"/>
  <c r="X15" i="1"/>
  <c r="P15" i="1"/>
  <c r="W15" i="1"/>
  <c r="O15" i="1"/>
  <c r="V15" i="1"/>
  <c r="T15" i="1"/>
  <c r="U15" i="1"/>
  <c r="Y15" i="1"/>
  <c r="AC15" i="1"/>
  <c r="AA15" i="1"/>
  <c r="Z15" i="1"/>
  <c r="S15" i="1"/>
  <c r="Q15" i="1"/>
  <c r="AB15" i="1"/>
  <c r="F11" i="1"/>
  <c r="G11" i="1" s="1"/>
  <c r="I11" i="1" s="1"/>
  <c r="F48" i="1"/>
  <c r="G48" i="1" s="1"/>
  <c r="I48" i="1" s="1"/>
  <c r="F66" i="1"/>
  <c r="H66" i="1" s="1"/>
  <c r="F88" i="1"/>
  <c r="H88" i="1" s="1"/>
  <c r="F111" i="1"/>
  <c r="H111" i="1" s="1"/>
  <c r="H14" i="1"/>
  <c r="G17" i="1"/>
  <c r="I17" i="1" s="1"/>
  <c r="J17" i="1" s="1"/>
  <c r="V17" i="1"/>
  <c r="W17" i="1"/>
  <c r="G15" i="1"/>
  <c r="I15" i="1" s="1"/>
  <c r="J15" i="1" s="1"/>
  <c r="X17" i="1"/>
  <c r="F34" i="1"/>
  <c r="H34" i="1" s="1"/>
  <c r="F35" i="1"/>
  <c r="G35" i="1" s="1"/>
  <c r="I35" i="1" s="1"/>
  <c r="F70" i="1"/>
  <c r="G70" i="1" s="1"/>
  <c r="I70" i="1" s="1"/>
  <c r="F77" i="1"/>
  <c r="G77" i="1" s="1"/>
  <c r="I77" i="1" s="1"/>
  <c r="F20" i="1"/>
  <c r="G20" i="1" s="1"/>
  <c r="I20" i="1" s="1"/>
  <c r="F21" i="1"/>
  <c r="G21" i="1" s="1"/>
  <c r="I21" i="1" s="1"/>
  <c r="F50" i="1"/>
  <c r="H50" i="1" s="1"/>
  <c r="F52" i="1"/>
  <c r="H52" i="1" s="1"/>
  <c r="F78" i="1"/>
  <c r="G78" i="1" s="1"/>
  <c r="I78" i="1" s="1"/>
  <c r="R17" i="1"/>
  <c r="Y17" i="1"/>
  <c r="Q17" i="1"/>
  <c r="AC17" i="1"/>
  <c r="S17" i="1"/>
  <c r="AB17" i="1"/>
  <c r="P17" i="1"/>
  <c r="U17" i="1"/>
  <c r="F61" i="1"/>
  <c r="H61" i="1" s="1"/>
  <c r="F9" i="1"/>
  <c r="G9" i="1" s="1"/>
  <c r="I9" i="1" s="1"/>
  <c r="F38" i="1"/>
  <c r="G38" i="1" s="1"/>
  <c r="I38" i="1" s="1"/>
  <c r="F89" i="1"/>
  <c r="H89" i="1" s="1"/>
  <c r="F36" i="1"/>
  <c r="H36" i="1" s="1"/>
  <c r="F37" i="1"/>
  <c r="G37" i="1" s="1"/>
  <c r="I37" i="1" s="1"/>
  <c r="F39" i="1"/>
  <c r="G39" i="1" s="1"/>
  <c r="I39" i="1" s="1"/>
  <c r="F53" i="1"/>
  <c r="G53" i="1" s="1"/>
  <c r="I53" i="1" s="1"/>
  <c r="F74" i="1"/>
  <c r="H74" i="1" s="1"/>
  <c r="F96" i="1"/>
  <c r="G96" i="1" s="1"/>
  <c r="I96" i="1" s="1"/>
  <c r="F114" i="1"/>
  <c r="H114" i="1" s="1"/>
  <c r="F23" i="1"/>
  <c r="F62" i="1"/>
  <c r="G62" i="1" s="1"/>
  <c r="I62" i="1" s="1"/>
  <c r="F65" i="1"/>
  <c r="H65" i="1" s="1"/>
  <c r="F13" i="1"/>
  <c r="G13" i="1" s="1"/>
  <c r="I13" i="1" s="1"/>
  <c r="G14" i="1"/>
  <c r="I14" i="1" s="1"/>
  <c r="J14" i="1" s="1"/>
  <c r="N17" i="1"/>
  <c r="F18" i="1"/>
  <c r="G18" i="1" s="1"/>
  <c r="I18" i="1" s="1"/>
  <c r="F19" i="1"/>
  <c r="G19" i="1" s="1"/>
  <c r="I19" i="1" s="1"/>
  <c r="F58" i="1"/>
  <c r="H58" i="1" s="1"/>
  <c r="F82" i="1"/>
  <c r="G82" i="1" s="1"/>
  <c r="I82" i="1" s="1"/>
  <c r="F87" i="1"/>
  <c r="G28" i="1"/>
  <c r="I28" i="1" s="1"/>
  <c r="J28" i="1" s="1"/>
  <c r="F56" i="1"/>
  <c r="F71" i="1"/>
  <c r="G71" i="1" s="1"/>
  <c r="I71" i="1" s="1"/>
  <c r="F27" i="1"/>
  <c r="H27" i="1" s="1"/>
  <c r="H28" i="1"/>
  <c r="F43" i="1"/>
  <c r="H43" i="1" s="1"/>
  <c r="F85" i="1"/>
  <c r="G85" i="1" s="1"/>
  <c r="I85" i="1" s="1"/>
  <c r="F79" i="1"/>
  <c r="H79" i="1" s="1"/>
  <c r="G95" i="1"/>
  <c r="I95" i="1" s="1"/>
  <c r="F120" i="1"/>
  <c r="G120" i="1" s="1"/>
  <c r="I120" i="1" s="1"/>
  <c r="F97" i="1"/>
  <c r="G97" i="1" s="1"/>
  <c r="I97" i="1" s="1"/>
  <c r="F103" i="1"/>
  <c r="H103" i="1" s="1"/>
  <c r="F106" i="1"/>
  <c r="G106" i="1" s="1"/>
  <c r="I106" i="1" s="1"/>
  <c r="F108" i="1"/>
  <c r="G108" i="1" s="1"/>
  <c r="I108" i="1" s="1"/>
  <c r="F118" i="1"/>
  <c r="G118" i="1" s="1"/>
  <c r="I118" i="1" s="1"/>
  <c r="F119" i="1"/>
  <c r="F7" i="1"/>
  <c r="G7" i="1" s="1"/>
  <c r="J38" i="4" l="1"/>
  <c r="J48" i="1"/>
  <c r="J26" i="1"/>
  <c r="J62" i="1"/>
  <c r="J25" i="1"/>
  <c r="J8" i="1"/>
  <c r="J84" i="1"/>
  <c r="J78" i="1"/>
  <c r="J39" i="1"/>
  <c r="J37" i="1"/>
  <c r="J69" i="1"/>
  <c r="J59" i="1"/>
  <c r="J18" i="1"/>
  <c r="J81" i="1"/>
  <c r="G46" i="4"/>
  <c r="I46" i="4" s="1"/>
  <c r="J46" i="4" s="1"/>
  <c r="X95" i="1"/>
  <c r="W95" i="1"/>
  <c r="N95" i="1"/>
  <c r="G106" i="4"/>
  <c r="I106" i="4" s="1"/>
  <c r="P46" i="4"/>
  <c r="H70" i="4"/>
  <c r="H85" i="4"/>
  <c r="H62" i="4"/>
  <c r="J62" i="4" s="1"/>
  <c r="G95" i="4"/>
  <c r="I95" i="4" s="1"/>
  <c r="G48" i="4"/>
  <c r="I48" i="4" s="1"/>
  <c r="J48" i="4" s="1"/>
  <c r="G21" i="4"/>
  <c r="I21" i="4" s="1"/>
  <c r="J21" i="4" s="1"/>
  <c r="H109" i="4"/>
  <c r="G42" i="4"/>
  <c r="I42" i="4" s="1"/>
  <c r="J42" i="4" s="1"/>
  <c r="G84" i="4"/>
  <c r="I84" i="4" s="1"/>
  <c r="H103" i="4"/>
  <c r="M103" i="4" s="1"/>
  <c r="H121" i="1"/>
  <c r="AA121" i="1" s="1"/>
  <c r="H55" i="1"/>
  <c r="AB55" i="1" s="1"/>
  <c r="AA95" i="1"/>
  <c r="Y95" i="1"/>
  <c r="V95" i="1"/>
  <c r="G46" i="1"/>
  <c r="I46" i="1" s="1"/>
  <c r="J46" i="1" s="1"/>
  <c r="T95" i="1"/>
  <c r="P95" i="1"/>
  <c r="AC95" i="1"/>
  <c r="Q95" i="1"/>
  <c r="O95" i="1"/>
  <c r="Q115" i="1"/>
  <c r="R115" i="1"/>
  <c r="R95" i="1"/>
  <c r="Z95" i="1"/>
  <c r="H84" i="1"/>
  <c r="X84" i="1" s="1"/>
  <c r="N59" i="4"/>
  <c r="H72" i="4"/>
  <c r="H37" i="4"/>
  <c r="J37" i="4" s="1"/>
  <c r="H87" i="4"/>
  <c r="AA115" i="1"/>
  <c r="M95" i="1"/>
  <c r="S95" i="1"/>
  <c r="Y115" i="1"/>
  <c r="S115" i="1"/>
  <c r="U95" i="1"/>
  <c r="O59" i="4"/>
  <c r="H56" i="4"/>
  <c r="J56" i="4" s="1"/>
  <c r="G115" i="1"/>
  <c r="I115" i="1" s="1"/>
  <c r="AB115" i="1"/>
  <c r="Z115" i="1"/>
  <c r="H118" i="4"/>
  <c r="X115" i="1"/>
  <c r="T115" i="1"/>
  <c r="U115" i="1"/>
  <c r="G36" i="4"/>
  <c r="I36" i="4" s="1"/>
  <c r="J36" i="4" s="1"/>
  <c r="G71" i="4"/>
  <c r="I71" i="4" s="1"/>
  <c r="N115" i="1"/>
  <c r="W115" i="1"/>
  <c r="G99" i="1"/>
  <c r="I99" i="1" s="1"/>
  <c r="V115" i="1"/>
  <c r="H41" i="4"/>
  <c r="J41" i="4" s="1"/>
  <c r="G49" i="4"/>
  <c r="I49" i="4" s="1"/>
  <c r="J49" i="4" s="1"/>
  <c r="G97" i="4"/>
  <c r="I97" i="4" s="1"/>
  <c r="G40" i="1"/>
  <c r="I40" i="1" s="1"/>
  <c r="J40" i="1" s="1"/>
  <c r="M59" i="4"/>
  <c r="G79" i="4"/>
  <c r="I79" i="4" s="1"/>
  <c r="H11" i="4"/>
  <c r="J11" i="4" s="1"/>
  <c r="G59" i="4"/>
  <c r="I59" i="4" s="1"/>
  <c r="J59" i="4" s="1"/>
  <c r="S40" i="1"/>
  <c r="G9" i="4"/>
  <c r="I9" i="4" s="1"/>
  <c r="J9" i="4" s="1"/>
  <c r="H86" i="4"/>
  <c r="M86" i="4" s="1"/>
  <c r="R40" i="1"/>
  <c r="U40" i="1"/>
  <c r="W40" i="1"/>
  <c r="P40" i="1"/>
  <c r="O22" i="4"/>
  <c r="G86" i="1"/>
  <c r="I86" i="1" s="1"/>
  <c r="J86" i="1" s="1"/>
  <c r="N82" i="4"/>
  <c r="H69" i="1"/>
  <c r="N69" i="1" s="1"/>
  <c r="N69" i="4"/>
  <c r="H110" i="1"/>
  <c r="W110" i="1" s="1"/>
  <c r="G119" i="4"/>
  <c r="I119" i="4" s="1"/>
  <c r="X40" i="1"/>
  <c r="O94" i="4"/>
  <c r="G51" i="4"/>
  <c r="I51" i="4" s="1"/>
  <c r="J51" i="4" s="1"/>
  <c r="P112" i="1"/>
  <c r="Q112" i="1"/>
  <c r="X112" i="1"/>
  <c r="R112" i="1"/>
  <c r="O82" i="4"/>
  <c r="G57" i="4"/>
  <c r="I57" i="4" s="1"/>
  <c r="J57" i="4" s="1"/>
  <c r="S112" i="1"/>
  <c r="N112" i="1"/>
  <c r="Q40" i="1"/>
  <c r="AB40" i="1"/>
  <c r="J55" i="4"/>
  <c r="T40" i="1"/>
  <c r="Y40" i="1"/>
  <c r="H73" i="4"/>
  <c r="N73" i="4" s="1"/>
  <c r="H45" i="4"/>
  <c r="J45" i="4" s="1"/>
  <c r="H45" i="1"/>
  <c r="W45" i="1" s="1"/>
  <c r="H68" i="4"/>
  <c r="G22" i="4"/>
  <c r="I22" i="4" s="1"/>
  <c r="J22" i="4" s="1"/>
  <c r="G91" i="4"/>
  <c r="I91" i="4" s="1"/>
  <c r="H91" i="4"/>
  <c r="H43" i="4"/>
  <c r="G43" i="4"/>
  <c r="I43" i="4" s="1"/>
  <c r="H76" i="4"/>
  <c r="G76" i="4"/>
  <c r="I76" i="4" s="1"/>
  <c r="H67" i="4"/>
  <c r="G67" i="4"/>
  <c r="I67" i="4" s="1"/>
  <c r="H105" i="4"/>
  <c r="G105" i="4"/>
  <c r="I105" i="4" s="1"/>
  <c r="O30" i="4"/>
  <c r="G30" i="4"/>
  <c r="I30" i="4" s="1"/>
  <c r="J30" i="4" s="1"/>
  <c r="G100" i="4"/>
  <c r="I100" i="4" s="1"/>
  <c r="H28" i="4"/>
  <c r="G28" i="4"/>
  <c r="I28" i="4" s="1"/>
  <c r="G16" i="4"/>
  <c r="I16" i="4" s="1"/>
  <c r="J16" i="4" s="1"/>
  <c r="G24" i="4"/>
  <c r="I24" i="4" s="1"/>
  <c r="H24" i="4"/>
  <c r="H98" i="4"/>
  <c r="O98" i="4" s="1"/>
  <c r="V40" i="1"/>
  <c r="M69" i="4"/>
  <c r="M82" i="4"/>
  <c r="G116" i="4"/>
  <c r="I116" i="4" s="1"/>
  <c r="G82" i="4"/>
  <c r="I82" i="4" s="1"/>
  <c r="N40" i="1"/>
  <c r="AC40" i="1"/>
  <c r="N7" i="4"/>
  <c r="G108" i="4"/>
  <c r="I108" i="4" s="1"/>
  <c r="H60" i="4"/>
  <c r="J60" i="4" s="1"/>
  <c r="H111" i="4"/>
  <c r="G111" i="4"/>
  <c r="I111" i="4" s="1"/>
  <c r="H80" i="4"/>
  <c r="G80" i="4"/>
  <c r="I80" i="4" s="1"/>
  <c r="G50" i="4"/>
  <c r="I50" i="4" s="1"/>
  <c r="H50" i="4"/>
  <c r="V30" i="1"/>
  <c r="S30" i="1"/>
  <c r="AA30" i="1"/>
  <c r="Z30" i="1"/>
  <c r="Q30" i="1"/>
  <c r="G18" i="4"/>
  <c r="I18" i="4" s="1"/>
  <c r="J18" i="4" s="1"/>
  <c r="H26" i="4"/>
  <c r="J26" i="4" s="1"/>
  <c r="G112" i="1"/>
  <c r="I112" i="1" s="1"/>
  <c r="AC112" i="1"/>
  <c r="AA112" i="1"/>
  <c r="H102" i="1"/>
  <c r="AA102" i="1" s="1"/>
  <c r="G7" i="4"/>
  <c r="I7" i="4" s="1"/>
  <c r="J7" i="4" s="1"/>
  <c r="G104" i="4"/>
  <c r="I104" i="4" s="1"/>
  <c r="G110" i="4"/>
  <c r="I110" i="4" s="1"/>
  <c r="W112" i="1"/>
  <c r="V112" i="1"/>
  <c r="O69" i="4"/>
  <c r="O39" i="4"/>
  <c r="N9" i="4"/>
  <c r="H89" i="4"/>
  <c r="G102" i="4"/>
  <c r="I102" i="4" s="1"/>
  <c r="G32" i="4"/>
  <c r="I32" i="4" s="1"/>
  <c r="J32" i="4" s="1"/>
  <c r="G19" i="4"/>
  <c r="I19" i="4" s="1"/>
  <c r="J19" i="4" s="1"/>
  <c r="G114" i="4"/>
  <c r="I114" i="4" s="1"/>
  <c r="G92" i="4"/>
  <c r="I92" i="4" s="1"/>
  <c r="G47" i="4"/>
  <c r="I47" i="4" s="1"/>
  <c r="J47" i="4" s="1"/>
  <c r="U112" i="1"/>
  <c r="Y112" i="1"/>
  <c r="Z112" i="1"/>
  <c r="AA109" i="1"/>
  <c r="H31" i="4"/>
  <c r="R31" i="4" s="1"/>
  <c r="G69" i="4"/>
  <c r="I69" i="4" s="1"/>
  <c r="G90" i="4"/>
  <c r="I90" i="4" s="1"/>
  <c r="N74" i="4"/>
  <c r="O29" i="4"/>
  <c r="N94" i="4"/>
  <c r="G23" i="4"/>
  <c r="I23" i="4" s="1"/>
  <c r="J23" i="4" s="1"/>
  <c r="N39" i="4"/>
  <c r="H66" i="4"/>
  <c r="J66" i="4" s="1"/>
  <c r="H35" i="4"/>
  <c r="J35" i="4" s="1"/>
  <c r="G65" i="4"/>
  <c r="I65" i="4" s="1"/>
  <c r="J65" i="4" s="1"/>
  <c r="H27" i="4"/>
  <c r="J27" i="4" s="1"/>
  <c r="G63" i="4"/>
  <c r="I63" i="4" s="1"/>
  <c r="J63" i="4" s="1"/>
  <c r="G20" i="4"/>
  <c r="I20" i="4" s="1"/>
  <c r="J20" i="4" s="1"/>
  <c r="G88" i="4"/>
  <c r="I88" i="4" s="1"/>
  <c r="H34" i="4"/>
  <c r="J34" i="4" s="1"/>
  <c r="G61" i="4"/>
  <c r="I61" i="4" s="1"/>
  <c r="J61" i="4" s="1"/>
  <c r="H13" i="4"/>
  <c r="J13" i="4" s="1"/>
  <c r="G78" i="4"/>
  <c r="I78" i="4" s="1"/>
  <c r="G74" i="4"/>
  <c r="I74" i="4" s="1"/>
  <c r="M96" i="4"/>
  <c r="M39" i="4"/>
  <c r="G94" i="4"/>
  <c r="I94" i="4" s="1"/>
  <c r="G58" i="4"/>
  <c r="I58" i="4" s="1"/>
  <c r="J58" i="4" s="1"/>
  <c r="H112" i="4"/>
  <c r="M112" i="4" s="1"/>
  <c r="G8" i="4"/>
  <c r="I8" i="4" s="1"/>
  <c r="J8" i="4" s="1"/>
  <c r="M74" i="4"/>
  <c r="M94" i="4"/>
  <c r="N96" i="4"/>
  <c r="O74" i="4"/>
  <c r="M95" i="4"/>
  <c r="H101" i="4"/>
  <c r="G53" i="4"/>
  <c r="I53" i="4" s="1"/>
  <c r="J53" i="4" s="1"/>
  <c r="G39" i="4"/>
  <c r="I39" i="4" s="1"/>
  <c r="J39" i="4" s="1"/>
  <c r="O64" i="4"/>
  <c r="N64" i="4"/>
  <c r="M64" i="4"/>
  <c r="N83" i="4"/>
  <c r="O83" i="4"/>
  <c r="M83" i="4"/>
  <c r="O99" i="4"/>
  <c r="N99" i="4"/>
  <c r="M99" i="4"/>
  <c r="G64" i="4"/>
  <c r="I64" i="4" s="1"/>
  <c r="J64" i="4" s="1"/>
  <c r="G52" i="4"/>
  <c r="I52" i="4" s="1"/>
  <c r="J52" i="4" s="1"/>
  <c r="G99" i="4"/>
  <c r="I99" i="4" s="1"/>
  <c r="G17" i="4"/>
  <c r="I17" i="4" s="1"/>
  <c r="J17" i="4" s="1"/>
  <c r="G14" i="4"/>
  <c r="I14" i="4" s="1"/>
  <c r="J14" i="4" s="1"/>
  <c r="H93" i="4"/>
  <c r="G83" i="4"/>
  <c r="I83" i="4" s="1"/>
  <c r="H15" i="4"/>
  <c r="J15" i="4" s="1"/>
  <c r="O49" i="4"/>
  <c r="O38" i="4"/>
  <c r="N38" i="4"/>
  <c r="H10" i="4"/>
  <c r="J10" i="4" s="1"/>
  <c r="H25" i="4"/>
  <c r="N25" i="4" s="1"/>
  <c r="H54" i="4"/>
  <c r="J54" i="4" s="1"/>
  <c r="M49" i="4"/>
  <c r="H40" i="4"/>
  <c r="J40" i="4" s="1"/>
  <c r="H115" i="4"/>
  <c r="H33" i="4"/>
  <c r="J33" i="4" s="1"/>
  <c r="H12" i="4"/>
  <c r="J12" i="4" s="1"/>
  <c r="N81" i="4"/>
  <c r="G113" i="4"/>
  <c r="I113" i="4" s="1"/>
  <c r="H107" i="4"/>
  <c r="M107" i="4" s="1"/>
  <c r="H75" i="4"/>
  <c r="G77" i="4"/>
  <c r="I77" i="4" s="1"/>
  <c r="O19" i="4"/>
  <c r="H44" i="4"/>
  <c r="J44" i="4" s="1"/>
  <c r="M38" i="4"/>
  <c r="O95" i="4"/>
  <c r="N95" i="4"/>
  <c r="N49" i="4"/>
  <c r="M79" i="4"/>
  <c r="O79" i="4"/>
  <c r="N79" i="4"/>
  <c r="N65" i="4"/>
  <c r="O65" i="4"/>
  <c r="O97" i="4"/>
  <c r="M97" i="4"/>
  <c r="N97" i="4"/>
  <c r="N18" i="4"/>
  <c r="M65" i="4"/>
  <c r="N21" i="4"/>
  <c r="N48" i="4"/>
  <c r="O48" i="4"/>
  <c r="M48" i="4"/>
  <c r="N58" i="4"/>
  <c r="O58" i="4"/>
  <c r="M58" i="4"/>
  <c r="N53" i="4"/>
  <c r="O53" i="4"/>
  <c r="M53" i="4"/>
  <c r="N36" i="4"/>
  <c r="O36" i="4"/>
  <c r="M36" i="4"/>
  <c r="M116" i="4"/>
  <c r="O116" i="4"/>
  <c r="N116" i="4"/>
  <c r="M100" i="4"/>
  <c r="O100" i="4"/>
  <c r="N100" i="4"/>
  <c r="O92" i="4"/>
  <c r="M114" i="4"/>
  <c r="O114" i="4"/>
  <c r="N114" i="4"/>
  <c r="N77" i="4"/>
  <c r="M77" i="4"/>
  <c r="O77" i="4"/>
  <c r="M117" i="4"/>
  <c r="O117" i="4"/>
  <c r="N117" i="4"/>
  <c r="N51" i="4"/>
  <c r="O51" i="4"/>
  <c r="M51" i="4"/>
  <c r="M18" i="4"/>
  <c r="O71" i="4"/>
  <c r="N71" i="4"/>
  <c r="M71" i="4"/>
  <c r="M104" i="4"/>
  <c r="O104" i="4"/>
  <c r="N104" i="4"/>
  <c r="M102" i="4"/>
  <c r="O102" i="4"/>
  <c r="N102" i="4"/>
  <c r="N84" i="4"/>
  <c r="O61" i="4"/>
  <c r="N61" i="4"/>
  <c r="M61" i="4"/>
  <c r="N47" i="4"/>
  <c r="O47" i="4"/>
  <c r="M47" i="4"/>
  <c r="O41" i="4"/>
  <c r="N19" i="4"/>
  <c r="O106" i="4"/>
  <c r="M113" i="4"/>
  <c r="O113" i="4"/>
  <c r="N113" i="4"/>
  <c r="N52" i="4"/>
  <c r="O52" i="4"/>
  <c r="M52" i="4"/>
  <c r="O90" i="4"/>
  <c r="N90" i="4"/>
  <c r="M90" i="4"/>
  <c r="O110" i="4"/>
  <c r="M119" i="4"/>
  <c r="O119" i="4"/>
  <c r="N119" i="4"/>
  <c r="N57" i="4"/>
  <c r="O57" i="4"/>
  <c r="M57" i="4"/>
  <c r="O20" i="4"/>
  <c r="O120" i="4"/>
  <c r="O78" i="4"/>
  <c r="N78" i="4"/>
  <c r="M78" i="4"/>
  <c r="O16" i="4"/>
  <c r="M108" i="4"/>
  <c r="O108" i="4"/>
  <c r="N108" i="4"/>
  <c r="N32" i="4"/>
  <c r="O32" i="4"/>
  <c r="O23" i="4"/>
  <c r="G30" i="1"/>
  <c r="I30" i="1" s="1"/>
  <c r="J30" i="1" s="1"/>
  <c r="AB30" i="1"/>
  <c r="O30" i="1"/>
  <c r="R30" i="1"/>
  <c r="W30" i="1"/>
  <c r="H62" i="1"/>
  <c r="S62" i="1" s="1"/>
  <c r="AC30" i="1"/>
  <c r="U109" i="1"/>
  <c r="T30" i="1"/>
  <c r="Y30" i="1"/>
  <c r="Y60" i="1"/>
  <c r="P68" i="1"/>
  <c r="AC68" i="1"/>
  <c r="S68" i="1"/>
  <c r="P30" i="1"/>
  <c r="W68" i="1"/>
  <c r="R68" i="1"/>
  <c r="Z68" i="1"/>
  <c r="H53" i="1"/>
  <c r="J53" i="1" s="1"/>
  <c r="O68" i="1"/>
  <c r="V68" i="1"/>
  <c r="U68" i="1"/>
  <c r="M68" i="1"/>
  <c r="AB68" i="1"/>
  <c r="Q68" i="1"/>
  <c r="AB54" i="1"/>
  <c r="G68" i="1"/>
  <c r="I68" i="1" s="1"/>
  <c r="J68" i="1" s="1"/>
  <c r="AA68" i="1"/>
  <c r="H100" i="1"/>
  <c r="T100" i="1" s="1"/>
  <c r="X68" i="1"/>
  <c r="W33" i="1"/>
  <c r="O33" i="1"/>
  <c r="N68" i="1"/>
  <c r="Y68" i="1"/>
  <c r="T33" i="1"/>
  <c r="S33" i="1"/>
  <c r="X33" i="1"/>
  <c r="Y33" i="1"/>
  <c r="H59" i="1"/>
  <c r="W59" i="1" s="1"/>
  <c r="G63" i="1"/>
  <c r="I63" i="1" s="1"/>
  <c r="J63" i="1" s="1"/>
  <c r="H12" i="1"/>
  <c r="AC12" i="1" s="1"/>
  <c r="U33" i="1"/>
  <c r="Z33" i="1"/>
  <c r="H35" i="1"/>
  <c r="P35" i="1" s="1"/>
  <c r="AA33" i="1"/>
  <c r="G113" i="1"/>
  <c r="I113" i="1" s="1"/>
  <c r="R33" i="1"/>
  <c r="P33" i="1"/>
  <c r="V109" i="1"/>
  <c r="AB33" i="1"/>
  <c r="G41" i="1"/>
  <c r="I41" i="1" s="1"/>
  <c r="J41" i="1" s="1"/>
  <c r="G49" i="1"/>
  <c r="I49" i="1" s="1"/>
  <c r="J49" i="1" s="1"/>
  <c r="G64" i="1"/>
  <c r="I64" i="1" s="1"/>
  <c r="J64" i="1" s="1"/>
  <c r="AA104" i="1"/>
  <c r="N99" i="1"/>
  <c r="R98" i="1"/>
  <c r="AC33" i="1"/>
  <c r="G73" i="1"/>
  <c r="I73" i="1" s="1"/>
  <c r="J73" i="1" s="1"/>
  <c r="H80" i="1"/>
  <c r="Z80" i="1" s="1"/>
  <c r="Q33" i="1"/>
  <c r="H48" i="1"/>
  <c r="V48" i="1" s="1"/>
  <c r="G33" i="1"/>
  <c r="I33" i="1" s="1"/>
  <c r="J33" i="1" s="1"/>
  <c r="T92" i="1"/>
  <c r="G54" i="1"/>
  <c r="I54" i="1" s="1"/>
  <c r="J54" i="1" s="1"/>
  <c r="W92" i="1"/>
  <c r="G24" i="1"/>
  <c r="I24" i="1" s="1"/>
  <c r="J24" i="1" s="1"/>
  <c r="G67" i="1"/>
  <c r="I67" i="1" s="1"/>
  <c r="J67" i="1" s="1"/>
  <c r="R99" i="1"/>
  <c r="S51" i="1"/>
  <c r="V92" i="1"/>
  <c r="T57" i="1"/>
  <c r="X57" i="1"/>
  <c r="Z98" i="1"/>
  <c r="Y92" i="1"/>
  <c r="Y98" i="1"/>
  <c r="V46" i="1"/>
  <c r="AB92" i="1"/>
  <c r="AB51" i="1"/>
  <c r="Q92" i="1"/>
  <c r="S10" i="1"/>
  <c r="O98" i="1"/>
  <c r="R51" i="1"/>
  <c r="O46" i="1"/>
  <c r="AC92" i="1"/>
  <c r="N41" i="1"/>
  <c r="W41" i="1"/>
  <c r="M41" i="1"/>
  <c r="U41" i="1"/>
  <c r="V41" i="1"/>
  <c r="S104" i="1"/>
  <c r="AA10" i="1"/>
  <c r="H38" i="1"/>
  <c r="W38" i="1" s="1"/>
  <c r="AC104" i="1"/>
  <c r="R104" i="1"/>
  <c r="H94" i="1"/>
  <c r="M94" i="1" s="1"/>
  <c r="S98" i="1"/>
  <c r="W98" i="1"/>
  <c r="AB99" i="1"/>
  <c r="AB98" i="1"/>
  <c r="G50" i="1"/>
  <c r="I50" i="1" s="1"/>
  <c r="J50" i="1" s="1"/>
  <c r="AA98" i="1"/>
  <c r="G116" i="1"/>
  <c r="I116" i="1" s="1"/>
  <c r="G107" i="1"/>
  <c r="I107" i="1" s="1"/>
  <c r="U98" i="1"/>
  <c r="N98" i="1"/>
  <c r="G105" i="1"/>
  <c r="I105" i="1" s="1"/>
  <c r="P10" i="1"/>
  <c r="G36" i="1"/>
  <c r="I36" i="1" s="1"/>
  <c r="J36" i="1" s="1"/>
  <c r="S54" i="1"/>
  <c r="T60" i="1"/>
  <c r="V10" i="1"/>
  <c r="X10" i="1"/>
  <c r="P98" i="1"/>
  <c r="V98" i="1"/>
  <c r="AA99" i="1"/>
  <c r="Q10" i="1"/>
  <c r="G83" i="1"/>
  <c r="I83" i="1" s="1"/>
  <c r="J83" i="1" s="1"/>
  <c r="T99" i="1"/>
  <c r="H106" i="1"/>
  <c r="Z106" i="1" s="1"/>
  <c r="Q98" i="1"/>
  <c r="Q99" i="1"/>
  <c r="H19" i="1"/>
  <c r="AB19" i="1" s="1"/>
  <c r="G92" i="1"/>
  <c r="I92" i="1" s="1"/>
  <c r="T51" i="1"/>
  <c r="W10" i="1"/>
  <c r="H8" i="1"/>
  <c r="S8" i="1" s="1"/>
  <c r="G16" i="1"/>
  <c r="I16" i="1" s="1"/>
  <c r="J16" i="1" s="1"/>
  <c r="V99" i="1"/>
  <c r="M92" i="1"/>
  <c r="AB57" i="1"/>
  <c r="G89" i="1"/>
  <c r="I89" i="1" s="1"/>
  <c r="N60" i="1"/>
  <c r="U54" i="1"/>
  <c r="R57" i="1"/>
  <c r="H44" i="1"/>
  <c r="U44" i="1" s="1"/>
  <c r="Q51" i="1"/>
  <c r="H90" i="1"/>
  <c r="AA57" i="1"/>
  <c r="G51" i="1"/>
  <c r="I51" i="1" s="1"/>
  <c r="J51" i="1" s="1"/>
  <c r="U51" i="1"/>
  <c r="X31" i="1"/>
  <c r="X51" i="1"/>
  <c r="N51" i="1"/>
  <c r="W109" i="1"/>
  <c r="H39" i="1"/>
  <c r="AB39" i="1" s="1"/>
  <c r="Z54" i="1"/>
  <c r="W54" i="1"/>
  <c r="X92" i="1"/>
  <c r="R92" i="1"/>
  <c r="S57" i="1"/>
  <c r="P99" i="1"/>
  <c r="Q57" i="1"/>
  <c r="H47" i="1"/>
  <c r="N47" i="1" s="1"/>
  <c r="M98" i="1"/>
  <c r="AC57" i="1"/>
  <c r="G101" i="1"/>
  <c r="I101" i="1" s="1"/>
  <c r="Y99" i="1"/>
  <c r="AC41" i="1"/>
  <c r="H18" i="1"/>
  <c r="P18" i="1" s="1"/>
  <c r="R10" i="1"/>
  <c r="M51" i="1"/>
  <c r="G117" i="1"/>
  <c r="I117" i="1" s="1"/>
  <c r="AB41" i="1"/>
  <c r="Q60" i="1"/>
  <c r="W46" i="1"/>
  <c r="V54" i="1"/>
  <c r="AC99" i="1"/>
  <c r="V57" i="1"/>
  <c r="O92" i="1"/>
  <c r="AA92" i="1"/>
  <c r="G91" i="1"/>
  <c r="I91" i="1" s="1"/>
  <c r="T10" i="1"/>
  <c r="H25" i="1"/>
  <c r="G60" i="1"/>
  <c r="I60" i="1" s="1"/>
  <c r="J60" i="1" s="1"/>
  <c r="N57" i="1"/>
  <c r="W31" i="1"/>
  <c r="Z57" i="1"/>
  <c r="P51" i="1"/>
  <c r="Z51" i="1"/>
  <c r="Y57" i="1"/>
  <c r="P31" i="1"/>
  <c r="AC51" i="1"/>
  <c r="N54" i="1"/>
  <c r="O57" i="1"/>
  <c r="AA51" i="1"/>
  <c r="P57" i="1"/>
  <c r="H76" i="1"/>
  <c r="AC76" i="1" s="1"/>
  <c r="H22" i="1"/>
  <c r="AA22" i="1" s="1"/>
  <c r="W51" i="1"/>
  <c r="V51" i="1"/>
  <c r="P54" i="1"/>
  <c r="O54" i="1"/>
  <c r="N92" i="1"/>
  <c r="S92" i="1"/>
  <c r="Z92" i="1"/>
  <c r="H72" i="1"/>
  <c r="V72" i="1" s="1"/>
  <c r="X98" i="1"/>
  <c r="H85" i="1"/>
  <c r="AA85" i="1" s="1"/>
  <c r="U57" i="1"/>
  <c r="O104" i="1"/>
  <c r="G98" i="1"/>
  <c r="I98" i="1" s="1"/>
  <c r="W99" i="1"/>
  <c r="H29" i="1"/>
  <c r="W29" i="1" s="1"/>
  <c r="AB10" i="1"/>
  <c r="H13" i="1"/>
  <c r="Y13" i="1" s="1"/>
  <c r="H78" i="1"/>
  <c r="X78" i="1" s="1"/>
  <c r="Y51" i="1"/>
  <c r="N10" i="1"/>
  <c r="H70" i="1"/>
  <c r="J70" i="1" s="1"/>
  <c r="AC10" i="1"/>
  <c r="T98" i="1"/>
  <c r="AA54" i="1"/>
  <c r="S99" i="1"/>
  <c r="W57" i="1"/>
  <c r="P92" i="1"/>
  <c r="G57" i="1"/>
  <c r="I57" i="1" s="1"/>
  <c r="J57" i="1" s="1"/>
  <c r="X26" i="1"/>
  <c r="V26" i="1"/>
  <c r="Q26" i="1"/>
  <c r="T26" i="1"/>
  <c r="U26" i="1"/>
  <c r="AA31" i="1"/>
  <c r="AC31" i="1"/>
  <c r="N31" i="1"/>
  <c r="V31" i="1"/>
  <c r="Z31" i="1"/>
  <c r="R31" i="1"/>
  <c r="Q31" i="1"/>
  <c r="U31" i="1"/>
  <c r="T31" i="1"/>
  <c r="AB60" i="1"/>
  <c r="M60" i="1"/>
  <c r="S60" i="1"/>
  <c r="V60" i="1"/>
  <c r="U60" i="1"/>
  <c r="AA60" i="1"/>
  <c r="AC60" i="1"/>
  <c r="R60" i="1"/>
  <c r="G79" i="1"/>
  <c r="I79" i="1" s="1"/>
  <c r="J79" i="1" s="1"/>
  <c r="T104" i="1"/>
  <c r="Z60" i="1"/>
  <c r="G65" i="1"/>
  <c r="I65" i="1" s="1"/>
  <c r="J65" i="1" s="1"/>
  <c r="T109" i="1"/>
  <c r="M109" i="1"/>
  <c r="Q109" i="1"/>
  <c r="AB109" i="1"/>
  <c r="Y109" i="1"/>
  <c r="S109" i="1"/>
  <c r="X109" i="1"/>
  <c r="Z109" i="1"/>
  <c r="V104" i="1"/>
  <c r="G109" i="1"/>
  <c r="I109" i="1" s="1"/>
  <c r="H87" i="1"/>
  <c r="AB87" i="1" s="1"/>
  <c r="G87" i="1"/>
  <c r="I87" i="1" s="1"/>
  <c r="P60" i="1"/>
  <c r="O60" i="1"/>
  <c r="P109" i="1"/>
  <c r="R26" i="1"/>
  <c r="G104" i="1"/>
  <c r="I104" i="1" s="1"/>
  <c r="G111" i="1"/>
  <c r="I111" i="1" s="1"/>
  <c r="W104" i="1"/>
  <c r="W26" i="1"/>
  <c r="W60" i="1"/>
  <c r="P26" i="1"/>
  <c r="R109" i="1"/>
  <c r="Z26" i="1"/>
  <c r="S31" i="1"/>
  <c r="G32" i="1"/>
  <c r="I32" i="1" s="1"/>
  <c r="J32" i="1" s="1"/>
  <c r="AC109" i="1"/>
  <c r="H81" i="1"/>
  <c r="N81" i="1" s="1"/>
  <c r="H23" i="1"/>
  <c r="AB23" i="1" s="1"/>
  <c r="G23" i="1"/>
  <c r="I23" i="1" s="1"/>
  <c r="J23" i="1" s="1"/>
  <c r="T46" i="1"/>
  <c r="G58" i="1"/>
  <c r="I58" i="1" s="1"/>
  <c r="J58" i="1" s="1"/>
  <c r="O109" i="1"/>
  <c r="H77" i="1"/>
  <c r="O77" i="1" s="1"/>
  <c r="AA26" i="1"/>
  <c r="AB26" i="1"/>
  <c r="H37" i="1"/>
  <c r="AB37" i="1" s="1"/>
  <c r="G93" i="1"/>
  <c r="I93" i="1" s="1"/>
  <c r="H93" i="1"/>
  <c r="O41" i="1"/>
  <c r="P41" i="1"/>
  <c r="Z41" i="1"/>
  <c r="T41" i="1"/>
  <c r="AA41" i="1"/>
  <c r="Y41" i="1"/>
  <c r="R41" i="1"/>
  <c r="X41" i="1"/>
  <c r="Q41" i="1"/>
  <c r="S41" i="1"/>
  <c r="G75" i="1"/>
  <c r="I75" i="1" s="1"/>
  <c r="J75" i="1" s="1"/>
  <c r="H75" i="1"/>
  <c r="Y26" i="1"/>
  <c r="M104" i="1"/>
  <c r="Q104" i="1"/>
  <c r="P104" i="1"/>
  <c r="AB104" i="1"/>
  <c r="X104" i="1"/>
  <c r="Z104" i="1"/>
  <c r="U104" i="1"/>
  <c r="Y104" i="1"/>
  <c r="U46" i="1"/>
  <c r="S46" i="1"/>
  <c r="AC46" i="1"/>
  <c r="AB46" i="1"/>
  <c r="X46" i="1"/>
  <c r="Z46" i="1"/>
  <c r="AA46" i="1"/>
  <c r="Q46" i="1"/>
  <c r="P46" i="1"/>
  <c r="R54" i="1"/>
  <c r="U99" i="1"/>
  <c r="AC54" i="1"/>
  <c r="Q54" i="1"/>
  <c r="H42" i="1"/>
  <c r="G42" i="1"/>
  <c r="I42" i="1" s="1"/>
  <c r="H82" i="1"/>
  <c r="Q82" i="1" s="1"/>
  <c r="X54" i="1"/>
  <c r="M54" i="1"/>
  <c r="T54" i="1"/>
  <c r="V88" i="1"/>
  <c r="N88" i="1"/>
  <c r="AC88" i="1"/>
  <c r="U88" i="1"/>
  <c r="M88" i="1"/>
  <c r="AB88" i="1"/>
  <c r="R88" i="1"/>
  <c r="Z88" i="1"/>
  <c r="O88" i="1"/>
  <c r="Y88" i="1"/>
  <c r="X88" i="1"/>
  <c r="W88" i="1"/>
  <c r="T88" i="1"/>
  <c r="S88" i="1"/>
  <c r="P88" i="1"/>
  <c r="Q88" i="1"/>
  <c r="AA88" i="1"/>
  <c r="V114" i="1"/>
  <c r="N114" i="1"/>
  <c r="X114" i="1"/>
  <c r="O114" i="1"/>
  <c r="W114" i="1"/>
  <c r="M114" i="1"/>
  <c r="U114" i="1"/>
  <c r="AA114" i="1"/>
  <c r="Z114" i="1"/>
  <c r="Y114" i="1"/>
  <c r="R114" i="1"/>
  <c r="P114" i="1"/>
  <c r="S114" i="1"/>
  <c r="Q114" i="1"/>
  <c r="AB114" i="1"/>
  <c r="AC114" i="1"/>
  <c r="T114" i="1"/>
  <c r="W52" i="1"/>
  <c r="O52" i="1"/>
  <c r="Z52" i="1"/>
  <c r="Q52" i="1"/>
  <c r="Y52" i="1"/>
  <c r="P52" i="1"/>
  <c r="AC52" i="1"/>
  <c r="R52" i="1"/>
  <c r="M52" i="1"/>
  <c r="AB52" i="1"/>
  <c r="N52" i="1"/>
  <c r="AA52" i="1"/>
  <c r="U52" i="1"/>
  <c r="S52" i="1"/>
  <c r="X52" i="1"/>
  <c r="V52" i="1"/>
  <c r="T52" i="1"/>
  <c r="AA34" i="1"/>
  <c r="S34" i="1"/>
  <c r="Z34" i="1"/>
  <c r="R34" i="1"/>
  <c r="AB34" i="1"/>
  <c r="P34" i="1"/>
  <c r="X34" i="1"/>
  <c r="Y34" i="1"/>
  <c r="O34" i="1"/>
  <c r="AC34" i="1"/>
  <c r="T34" i="1"/>
  <c r="Q34" i="1"/>
  <c r="W34" i="1"/>
  <c r="AC50" i="1"/>
  <c r="U50" i="1"/>
  <c r="M50" i="1"/>
  <c r="X50" i="1"/>
  <c r="O50" i="1"/>
  <c r="W50" i="1"/>
  <c r="N50" i="1"/>
  <c r="Y50" i="1"/>
  <c r="V50" i="1"/>
  <c r="T50" i="1"/>
  <c r="Z50" i="1"/>
  <c r="R50" i="1"/>
  <c r="P50" i="1"/>
  <c r="AB50" i="1"/>
  <c r="S50" i="1"/>
  <c r="Q50" i="1"/>
  <c r="AA50" i="1"/>
  <c r="X74" i="1"/>
  <c r="P74" i="1"/>
  <c r="W74" i="1"/>
  <c r="O74" i="1"/>
  <c r="U74" i="1"/>
  <c r="Z74" i="1"/>
  <c r="Y74" i="1"/>
  <c r="V74" i="1"/>
  <c r="S74" i="1"/>
  <c r="R74" i="1"/>
  <c r="AB74" i="1"/>
  <c r="Q74" i="1"/>
  <c r="AC74" i="1"/>
  <c r="AA74" i="1"/>
  <c r="W89" i="1"/>
  <c r="O89" i="1"/>
  <c r="V89" i="1"/>
  <c r="N89" i="1"/>
  <c r="AC89" i="1"/>
  <c r="S89" i="1"/>
  <c r="T89" i="1"/>
  <c r="R89" i="1"/>
  <c r="Y89" i="1"/>
  <c r="U89" i="1"/>
  <c r="X89" i="1"/>
  <c r="Q89" i="1"/>
  <c r="AB89" i="1"/>
  <c r="AA89" i="1"/>
  <c r="Z89" i="1"/>
  <c r="P89" i="1"/>
  <c r="M89" i="1"/>
  <c r="AA61" i="1"/>
  <c r="S61" i="1"/>
  <c r="Z61" i="1"/>
  <c r="Y61" i="1"/>
  <c r="P61" i="1"/>
  <c r="W61" i="1"/>
  <c r="V61" i="1"/>
  <c r="Q61" i="1"/>
  <c r="AC61" i="1"/>
  <c r="N61" i="1"/>
  <c r="U61" i="1"/>
  <c r="T61" i="1"/>
  <c r="X61" i="1"/>
  <c r="R61" i="1"/>
  <c r="AC58" i="1"/>
  <c r="U58" i="1"/>
  <c r="Z58" i="1"/>
  <c r="Q58" i="1"/>
  <c r="Y58" i="1"/>
  <c r="P58" i="1"/>
  <c r="AB58" i="1"/>
  <c r="O58" i="1"/>
  <c r="R58" i="1"/>
  <c r="AA58" i="1"/>
  <c r="V58" i="1"/>
  <c r="X58" i="1"/>
  <c r="W58" i="1"/>
  <c r="T58" i="1"/>
  <c r="AC36" i="1"/>
  <c r="U36" i="1"/>
  <c r="T36" i="1"/>
  <c r="AB36" i="1"/>
  <c r="AA36" i="1"/>
  <c r="Q36" i="1"/>
  <c r="Z36" i="1"/>
  <c r="P36" i="1"/>
  <c r="X36" i="1"/>
  <c r="S36" i="1"/>
  <c r="N36" i="1"/>
  <c r="W36" i="1"/>
  <c r="V36" i="1"/>
  <c r="R36" i="1"/>
  <c r="X66" i="1"/>
  <c r="P66" i="1"/>
  <c r="W66" i="1"/>
  <c r="O66" i="1"/>
  <c r="AA66" i="1"/>
  <c r="Q66" i="1"/>
  <c r="U66" i="1"/>
  <c r="T66" i="1"/>
  <c r="S66" i="1"/>
  <c r="AC66" i="1"/>
  <c r="M66" i="1"/>
  <c r="R66" i="1"/>
  <c r="N66" i="1"/>
  <c r="Y66" i="1"/>
  <c r="V66" i="1"/>
  <c r="AB66" i="1"/>
  <c r="Z66" i="1"/>
  <c r="AC79" i="1"/>
  <c r="U79" i="1"/>
  <c r="AB79" i="1"/>
  <c r="T79" i="1"/>
  <c r="Y79" i="1"/>
  <c r="O79" i="1"/>
  <c r="Z79" i="1"/>
  <c r="X79" i="1"/>
  <c r="P79" i="1"/>
  <c r="Q79" i="1"/>
  <c r="V79" i="1"/>
  <c r="AA79" i="1"/>
  <c r="W79" i="1"/>
  <c r="S79" i="1"/>
  <c r="AB27" i="1"/>
  <c r="T27" i="1"/>
  <c r="AA27" i="1"/>
  <c r="S27" i="1"/>
  <c r="V27" i="1"/>
  <c r="U27" i="1"/>
  <c r="R27" i="1"/>
  <c r="O27" i="1"/>
  <c r="X27" i="1"/>
  <c r="AC27" i="1"/>
  <c r="N27" i="1"/>
  <c r="Z27" i="1"/>
  <c r="M27" i="1"/>
  <c r="Y27" i="1"/>
  <c r="W27" i="1"/>
  <c r="Q27" i="1"/>
  <c r="P27" i="1"/>
  <c r="W14" i="1"/>
  <c r="Y14" i="1"/>
  <c r="X14" i="1"/>
  <c r="U14" i="1"/>
  <c r="AB14" i="1"/>
  <c r="S14" i="1"/>
  <c r="Q14" i="1"/>
  <c r="AA14" i="1"/>
  <c r="T14" i="1"/>
  <c r="R14" i="1"/>
  <c r="AC14" i="1"/>
  <c r="P14" i="1"/>
  <c r="H108" i="1"/>
  <c r="V64" i="1"/>
  <c r="N64" i="1"/>
  <c r="AC64" i="1"/>
  <c r="U64" i="1"/>
  <c r="M64" i="1"/>
  <c r="AA64" i="1"/>
  <c r="Q64" i="1"/>
  <c r="Z64" i="1"/>
  <c r="O64" i="1"/>
  <c r="Y64" i="1"/>
  <c r="AB64" i="1"/>
  <c r="T64" i="1"/>
  <c r="X64" i="1"/>
  <c r="W64" i="1"/>
  <c r="P64" i="1"/>
  <c r="S64" i="1"/>
  <c r="R64" i="1"/>
  <c r="H71" i="1"/>
  <c r="J71" i="1" s="1"/>
  <c r="G74" i="1"/>
  <c r="I74" i="1" s="1"/>
  <c r="J74" i="1" s="1"/>
  <c r="G34" i="1"/>
  <c r="I34" i="1" s="1"/>
  <c r="J34" i="1" s="1"/>
  <c r="H9" i="1"/>
  <c r="J9" i="1" s="1"/>
  <c r="H118" i="1"/>
  <c r="G114" i="1"/>
  <c r="I114" i="1" s="1"/>
  <c r="H97" i="1"/>
  <c r="Y91" i="1"/>
  <c r="Q91" i="1"/>
  <c r="X91" i="1"/>
  <c r="P91" i="1"/>
  <c r="W91" i="1"/>
  <c r="M91" i="1"/>
  <c r="U91" i="1"/>
  <c r="T91" i="1"/>
  <c r="S91" i="1"/>
  <c r="AC91" i="1"/>
  <c r="N91" i="1"/>
  <c r="R91" i="1"/>
  <c r="O91" i="1"/>
  <c r="AA91" i="1"/>
  <c r="Z91" i="1"/>
  <c r="V91" i="1"/>
  <c r="AB91" i="1"/>
  <c r="AC63" i="1"/>
  <c r="U63" i="1"/>
  <c r="AB63" i="1"/>
  <c r="T63" i="1"/>
  <c r="Z63" i="1"/>
  <c r="P63" i="1"/>
  <c r="V63" i="1"/>
  <c r="S63" i="1"/>
  <c r="N63" i="1"/>
  <c r="X63" i="1"/>
  <c r="AA63" i="1"/>
  <c r="R63" i="1"/>
  <c r="W63" i="1"/>
  <c r="Q63" i="1"/>
  <c r="H96" i="1"/>
  <c r="G61" i="1"/>
  <c r="I61" i="1" s="1"/>
  <c r="J61" i="1" s="1"/>
  <c r="Y24" i="1"/>
  <c r="Q24" i="1"/>
  <c r="P24" i="1"/>
  <c r="X24" i="1"/>
  <c r="Z24" i="1"/>
  <c r="N24" i="1"/>
  <c r="V24" i="1"/>
  <c r="W24" i="1"/>
  <c r="T24" i="1"/>
  <c r="AA24" i="1"/>
  <c r="U24" i="1"/>
  <c r="S24" i="1"/>
  <c r="R24" i="1"/>
  <c r="AB24" i="1"/>
  <c r="Y16" i="1"/>
  <c r="Q16" i="1"/>
  <c r="X16" i="1"/>
  <c r="P16" i="1"/>
  <c r="T16" i="1"/>
  <c r="R16" i="1"/>
  <c r="AC16" i="1"/>
  <c r="S16" i="1"/>
  <c r="N16" i="1"/>
  <c r="AA16" i="1"/>
  <c r="Z16" i="1"/>
  <c r="W16" i="1"/>
  <c r="V16" i="1"/>
  <c r="U16" i="1"/>
  <c r="AC113" i="1"/>
  <c r="U113" i="1"/>
  <c r="M113" i="1"/>
  <c r="AA113" i="1"/>
  <c r="R113" i="1"/>
  <c r="Z113" i="1"/>
  <c r="Q113" i="1"/>
  <c r="Y113" i="1"/>
  <c r="P113" i="1"/>
  <c r="N113" i="1"/>
  <c r="AB113" i="1"/>
  <c r="X113" i="1"/>
  <c r="V113" i="1"/>
  <c r="T113" i="1"/>
  <c r="W113" i="1"/>
  <c r="O113" i="1"/>
  <c r="S113" i="1"/>
  <c r="G88" i="1"/>
  <c r="I88" i="1" s="1"/>
  <c r="Y117" i="1"/>
  <c r="Q117" i="1"/>
  <c r="AB117" i="1"/>
  <c r="S117" i="1"/>
  <c r="AA117" i="1"/>
  <c r="R117" i="1"/>
  <c r="Z117" i="1"/>
  <c r="P117" i="1"/>
  <c r="U117" i="1"/>
  <c r="T117" i="1"/>
  <c r="O117" i="1"/>
  <c r="M117" i="1"/>
  <c r="V117" i="1"/>
  <c r="N117" i="1"/>
  <c r="X117" i="1"/>
  <c r="AC117" i="1"/>
  <c r="W117" i="1"/>
  <c r="Y83" i="1"/>
  <c r="Q83" i="1"/>
  <c r="X83" i="1"/>
  <c r="P83" i="1"/>
  <c r="U83" i="1"/>
  <c r="AA83" i="1"/>
  <c r="N83" i="1"/>
  <c r="Z83" i="1"/>
  <c r="M83" i="1"/>
  <c r="V83" i="1"/>
  <c r="R83" i="1"/>
  <c r="T83" i="1"/>
  <c r="S83" i="1"/>
  <c r="AC83" i="1"/>
  <c r="AB83" i="1"/>
  <c r="W83" i="1"/>
  <c r="O83" i="1"/>
  <c r="G52" i="1"/>
  <c r="I52" i="1" s="1"/>
  <c r="J52" i="1" s="1"/>
  <c r="Y67" i="1"/>
  <c r="Q67" i="1"/>
  <c r="X67" i="1"/>
  <c r="P67" i="1"/>
  <c r="W67" i="1"/>
  <c r="M67" i="1"/>
  <c r="V67" i="1"/>
  <c r="U67" i="1"/>
  <c r="AB67" i="1"/>
  <c r="T67" i="1"/>
  <c r="AA67" i="1"/>
  <c r="Z67" i="1"/>
  <c r="AC67" i="1"/>
  <c r="R67" i="1"/>
  <c r="O67" i="1"/>
  <c r="N67" i="1"/>
  <c r="S67" i="1"/>
  <c r="X116" i="1"/>
  <c r="P116" i="1"/>
  <c r="W116" i="1"/>
  <c r="N116" i="1"/>
  <c r="V116" i="1"/>
  <c r="M116" i="1"/>
  <c r="U116" i="1"/>
  <c r="AB116" i="1"/>
  <c r="O116" i="1"/>
  <c r="AA116" i="1"/>
  <c r="Z116" i="1"/>
  <c r="AC116" i="1"/>
  <c r="Y116" i="1"/>
  <c r="S116" i="1"/>
  <c r="Q116" i="1"/>
  <c r="R116" i="1"/>
  <c r="T116" i="1"/>
  <c r="AA103" i="1"/>
  <c r="S103" i="1"/>
  <c r="W103" i="1"/>
  <c r="N103" i="1"/>
  <c r="AC103" i="1"/>
  <c r="R103" i="1"/>
  <c r="AB103" i="1"/>
  <c r="Q103" i="1"/>
  <c r="Z103" i="1"/>
  <c r="P103" i="1"/>
  <c r="M103" i="1"/>
  <c r="U103" i="1"/>
  <c r="T103" i="1"/>
  <c r="V103" i="1"/>
  <c r="O103" i="1"/>
  <c r="X103" i="1"/>
  <c r="Y103" i="1"/>
  <c r="H120" i="1"/>
  <c r="G27" i="1"/>
  <c r="I27" i="1" s="1"/>
  <c r="J27" i="1" s="1"/>
  <c r="H20" i="1"/>
  <c r="J20" i="1" s="1"/>
  <c r="W73" i="1"/>
  <c r="O73" i="1"/>
  <c r="V73" i="1"/>
  <c r="N73" i="1"/>
  <c r="X73" i="1"/>
  <c r="Z73" i="1"/>
  <c r="M73" i="1"/>
  <c r="Y73" i="1"/>
  <c r="AC73" i="1"/>
  <c r="P73" i="1"/>
  <c r="AA73" i="1"/>
  <c r="AB73" i="1"/>
  <c r="U73" i="1"/>
  <c r="Q73" i="1"/>
  <c r="R73" i="1"/>
  <c r="T73" i="1"/>
  <c r="S73" i="1"/>
  <c r="W55" i="1"/>
  <c r="N55" i="1"/>
  <c r="AA111" i="1"/>
  <c r="S111" i="1"/>
  <c r="Y111" i="1"/>
  <c r="P111" i="1"/>
  <c r="W111" i="1"/>
  <c r="N111" i="1"/>
  <c r="AB111" i="1"/>
  <c r="O111" i="1"/>
  <c r="Z111" i="1"/>
  <c r="M111" i="1"/>
  <c r="X111" i="1"/>
  <c r="T111" i="1"/>
  <c r="R111" i="1"/>
  <c r="Q111" i="1"/>
  <c r="U111" i="1"/>
  <c r="AC111" i="1"/>
  <c r="V111" i="1"/>
  <c r="G66" i="1"/>
  <c r="I66" i="1" s="1"/>
  <c r="J66" i="1" s="1"/>
  <c r="H11" i="1"/>
  <c r="J11" i="1" s="1"/>
  <c r="H56" i="1"/>
  <c r="G56" i="1"/>
  <c r="I56" i="1" s="1"/>
  <c r="J56" i="1" s="1"/>
  <c r="W107" i="1"/>
  <c r="O107" i="1"/>
  <c r="AA107" i="1"/>
  <c r="R107" i="1"/>
  <c r="AB107" i="1"/>
  <c r="Q107" i="1"/>
  <c r="Z107" i="1"/>
  <c r="P107" i="1"/>
  <c r="Y107" i="1"/>
  <c r="N107" i="1"/>
  <c r="S107" i="1"/>
  <c r="T107" i="1"/>
  <c r="M107" i="1"/>
  <c r="AC107" i="1"/>
  <c r="X107" i="1"/>
  <c r="V107" i="1"/>
  <c r="U107" i="1"/>
  <c r="Y101" i="1"/>
  <c r="Q101" i="1"/>
  <c r="W101" i="1"/>
  <c r="N101" i="1"/>
  <c r="U101" i="1"/>
  <c r="T101" i="1"/>
  <c r="AC101" i="1"/>
  <c r="S101" i="1"/>
  <c r="R101" i="1"/>
  <c r="V101" i="1"/>
  <c r="P101" i="1"/>
  <c r="AB101" i="1"/>
  <c r="Z101" i="1"/>
  <c r="X101" i="1"/>
  <c r="AA101" i="1"/>
  <c r="O101" i="1"/>
  <c r="M101" i="1"/>
  <c r="AB49" i="1"/>
  <c r="T49" i="1"/>
  <c r="AA49" i="1"/>
  <c r="R49" i="1"/>
  <c r="Z49" i="1"/>
  <c r="Q49" i="1"/>
  <c r="S49" i="1"/>
  <c r="P49" i="1"/>
  <c r="AC49" i="1"/>
  <c r="O49" i="1"/>
  <c r="V49" i="1"/>
  <c r="M49" i="1"/>
  <c r="Y49" i="1"/>
  <c r="X49" i="1"/>
  <c r="U49" i="1"/>
  <c r="N49" i="1"/>
  <c r="W49" i="1"/>
  <c r="Y32" i="1"/>
  <c r="Q32" i="1"/>
  <c r="X32" i="1"/>
  <c r="P32" i="1"/>
  <c r="T32" i="1"/>
  <c r="R32" i="1"/>
  <c r="AC32" i="1"/>
  <c r="S32" i="1"/>
  <c r="AB32" i="1"/>
  <c r="U32" i="1"/>
  <c r="Z32" i="1"/>
  <c r="W32" i="1"/>
  <c r="O32" i="1"/>
  <c r="AA32" i="1"/>
  <c r="AB43" i="1"/>
  <c r="T43" i="1"/>
  <c r="AA43" i="1"/>
  <c r="S43" i="1"/>
  <c r="V43" i="1"/>
  <c r="U43" i="1"/>
  <c r="R43" i="1"/>
  <c r="O43" i="1"/>
  <c r="W43" i="1"/>
  <c r="P43" i="1"/>
  <c r="AC43" i="1"/>
  <c r="N43" i="1"/>
  <c r="Z43" i="1"/>
  <c r="M43" i="1"/>
  <c r="Y43" i="1"/>
  <c r="X43" i="1"/>
  <c r="Q43" i="1"/>
  <c r="G43" i="1"/>
  <c r="I43" i="1" s="1"/>
  <c r="J43" i="1" s="1"/>
  <c r="W65" i="1"/>
  <c r="O65" i="1"/>
  <c r="V65" i="1"/>
  <c r="N65" i="1"/>
  <c r="AB65" i="1"/>
  <c r="R65" i="1"/>
  <c r="S65" i="1"/>
  <c r="AC65" i="1"/>
  <c r="Q65" i="1"/>
  <c r="Y65" i="1"/>
  <c r="T65" i="1"/>
  <c r="X65" i="1"/>
  <c r="U65" i="1"/>
  <c r="P65" i="1"/>
  <c r="M65" i="1"/>
  <c r="AA65" i="1"/>
  <c r="Z65" i="1"/>
  <c r="AB86" i="1"/>
  <c r="T86" i="1"/>
  <c r="AA86" i="1"/>
  <c r="S86" i="1"/>
  <c r="Z86" i="1"/>
  <c r="P86" i="1"/>
  <c r="Q86" i="1"/>
  <c r="AC86" i="1"/>
  <c r="O86" i="1"/>
  <c r="X86" i="1"/>
  <c r="W86" i="1"/>
  <c r="V86" i="1"/>
  <c r="U86" i="1"/>
  <c r="Y86" i="1"/>
  <c r="N86" i="1"/>
  <c r="R86" i="1"/>
  <c r="M86" i="1"/>
  <c r="H21" i="1"/>
  <c r="J21" i="1" s="1"/>
  <c r="H119" i="1"/>
  <c r="G119" i="1"/>
  <c r="I119" i="1" s="1"/>
  <c r="AC105" i="1"/>
  <c r="U105" i="1"/>
  <c r="M105" i="1"/>
  <c r="Y105" i="1"/>
  <c r="P105" i="1"/>
  <c r="AB105" i="1"/>
  <c r="R105" i="1"/>
  <c r="AA105" i="1"/>
  <c r="Q105" i="1"/>
  <c r="Z105" i="1"/>
  <c r="O105" i="1"/>
  <c r="N105" i="1"/>
  <c r="X105" i="1"/>
  <c r="W105" i="1"/>
  <c r="S105" i="1"/>
  <c r="T105" i="1"/>
  <c r="V105" i="1"/>
  <c r="U28" i="1"/>
  <c r="T28" i="1"/>
  <c r="AB28" i="1"/>
  <c r="W28" i="1"/>
  <c r="V28" i="1"/>
  <c r="S28" i="1"/>
  <c r="AA28" i="1"/>
  <c r="N28" i="1"/>
  <c r="Y28" i="1"/>
  <c r="R28" i="1"/>
  <c r="Q28" i="1"/>
  <c r="P28" i="1"/>
  <c r="X28" i="1"/>
  <c r="G103" i="1"/>
  <c r="I103" i="1" s="1"/>
  <c r="I7" i="1"/>
  <c r="H7" i="1"/>
  <c r="J43" i="4" l="1"/>
  <c r="J24" i="4"/>
  <c r="J28" i="4"/>
  <c r="J67" i="4"/>
  <c r="J25" i="4"/>
  <c r="J50" i="4"/>
  <c r="J31" i="4"/>
  <c r="J72" i="1"/>
  <c r="Z55" i="1"/>
  <c r="J29" i="1"/>
  <c r="J80" i="1"/>
  <c r="J77" i="1"/>
  <c r="J12" i="1"/>
  <c r="J38" i="1"/>
  <c r="J45" i="1"/>
  <c r="J87" i="1"/>
  <c r="J82" i="1"/>
  <c r="J35" i="1"/>
  <c r="J13" i="1"/>
  <c r="J7" i="1"/>
  <c r="J55" i="1"/>
  <c r="J22" i="1"/>
  <c r="J47" i="1"/>
  <c r="J44" i="1"/>
  <c r="J76" i="1"/>
  <c r="J19" i="1"/>
  <c r="J42" i="1"/>
  <c r="J85" i="1"/>
  <c r="W121" i="1"/>
  <c r="X121" i="1"/>
  <c r="AC121" i="1"/>
  <c r="M70" i="4"/>
  <c r="P84" i="1"/>
  <c r="O70" i="4"/>
  <c r="Y121" i="1"/>
  <c r="S121" i="1"/>
  <c r="N70" i="4"/>
  <c r="M36" i="1"/>
  <c r="V121" i="1"/>
  <c r="AB121" i="1"/>
  <c r="Q55" i="1"/>
  <c r="T121" i="1"/>
  <c r="U55" i="1"/>
  <c r="P55" i="1"/>
  <c r="V55" i="1"/>
  <c r="Q121" i="1"/>
  <c r="U121" i="1"/>
  <c r="R55" i="4"/>
  <c r="P55" i="4"/>
  <c r="O55" i="1"/>
  <c r="N121" i="1"/>
  <c r="R121" i="1"/>
  <c r="R27" i="4"/>
  <c r="P26" i="4"/>
  <c r="R24" i="4"/>
  <c r="S55" i="1"/>
  <c r="X55" i="1"/>
  <c r="T55" i="1"/>
  <c r="AA55" i="1"/>
  <c r="AC55" i="1"/>
  <c r="M55" i="1"/>
  <c r="R55" i="1"/>
  <c r="P121" i="1"/>
  <c r="N56" i="4"/>
  <c r="N109" i="4"/>
  <c r="M109" i="4"/>
  <c r="O56" i="4"/>
  <c r="O109" i="4"/>
  <c r="N41" i="4"/>
  <c r="M56" i="4"/>
  <c r="N103" i="4"/>
  <c r="O103" i="4"/>
  <c r="M87" i="4"/>
  <c r="N87" i="4"/>
  <c r="O87" i="4"/>
  <c r="Y55" i="1"/>
  <c r="W84" i="1"/>
  <c r="U84" i="1"/>
  <c r="AD95" i="1"/>
  <c r="Z84" i="1"/>
  <c r="R84" i="1"/>
  <c r="O84" i="1"/>
  <c r="Q84" i="1"/>
  <c r="T84" i="1"/>
  <c r="AB84" i="1"/>
  <c r="U69" i="1"/>
  <c r="AC84" i="1"/>
  <c r="Y84" i="1"/>
  <c r="O72" i="4"/>
  <c r="AA84" i="1"/>
  <c r="M72" i="4"/>
  <c r="V84" i="1"/>
  <c r="N72" i="4"/>
  <c r="M68" i="4"/>
  <c r="N118" i="4"/>
  <c r="M41" i="4"/>
  <c r="V69" i="1"/>
  <c r="W69" i="1"/>
  <c r="T45" i="1"/>
  <c r="Q110" i="1"/>
  <c r="T69" i="1"/>
  <c r="R69" i="1"/>
  <c r="P69" i="1"/>
  <c r="N86" i="4"/>
  <c r="O86" i="4"/>
  <c r="S69" i="1"/>
  <c r="N112" i="4"/>
  <c r="N110" i="1"/>
  <c r="O111" i="4"/>
  <c r="S110" i="1"/>
  <c r="U110" i="1"/>
  <c r="AC69" i="1"/>
  <c r="X110" i="1"/>
  <c r="Q69" i="1"/>
  <c r="Y69" i="1"/>
  <c r="Z69" i="1"/>
  <c r="P45" i="1"/>
  <c r="X69" i="1"/>
  <c r="AC110" i="1"/>
  <c r="AA69" i="1"/>
  <c r="AB69" i="1"/>
  <c r="O55" i="4"/>
  <c r="O73" i="4"/>
  <c r="AA110" i="1"/>
  <c r="V110" i="1"/>
  <c r="AB110" i="1"/>
  <c r="R45" i="1"/>
  <c r="O69" i="1"/>
  <c r="M69" i="1"/>
  <c r="Z110" i="1"/>
  <c r="Y110" i="1"/>
  <c r="N68" i="4"/>
  <c r="M110" i="1"/>
  <c r="O110" i="1"/>
  <c r="M66" i="4"/>
  <c r="P110" i="1"/>
  <c r="R110" i="1"/>
  <c r="T110" i="1"/>
  <c r="N55" i="4"/>
  <c r="N60" i="4"/>
  <c r="M73" i="4"/>
  <c r="X45" i="1"/>
  <c r="U45" i="1"/>
  <c r="N45" i="4"/>
  <c r="M45" i="1"/>
  <c r="M91" i="4"/>
  <c r="M60" i="4"/>
  <c r="O45" i="1"/>
  <c r="N26" i="4"/>
  <c r="AB45" i="1"/>
  <c r="O68" i="4"/>
  <c r="O45" i="4"/>
  <c r="M45" i="4"/>
  <c r="Z62" i="1"/>
  <c r="R62" i="1"/>
  <c r="AC45" i="1"/>
  <c r="N111" i="4"/>
  <c r="P62" i="1"/>
  <c r="Z45" i="1"/>
  <c r="S45" i="1"/>
  <c r="V45" i="1"/>
  <c r="O60" i="4"/>
  <c r="O50" i="4"/>
  <c r="N62" i="1"/>
  <c r="Y45" i="1"/>
  <c r="M93" i="4"/>
  <c r="Q45" i="1"/>
  <c r="N45" i="1"/>
  <c r="O43" i="4"/>
  <c r="AA45" i="1"/>
  <c r="O91" i="4"/>
  <c r="M55" i="4"/>
  <c r="N24" i="4"/>
  <c r="O67" i="4"/>
  <c r="N67" i="4"/>
  <c r="M67" i="4"/>
  <c r="M76" i="4"/>
  <c r="N76" i="4"/>
  <c r="M32" i="1"/>
  <c r="AC102" i="1"/>
  <c r="P102" i="1"/>
  <c r="Z102" i="1"/>
  <c r="N43" i="4"/>
  <c r="M43" i="4"/>
  <c r="AC62" i="1"/>
  <c r="N31" i="4"/>
  <c r="O89" i="4"/>
  <c r="N89" i="4"/>
  <c r="N28" i="4"/>
  <c r="V102" i="1"/>
  <c r="N91" i="4"/>
  <c r="M111" i="4"/>
  <c r="O93" i="4"/>
  <c r="M14" i="4"/>
  <c r="O76" i="4"/>
  <c r="M27" i="4"/>
  <c r="N50" i="4"/>
  <c r="O102" i="1"/>
  <c r="O27" i="4"/>
  <c r="O62" i="1"/>
  <c r="X102" i="1"/>
  <c r="Q62" i="1"/>
  <c r="AA62" i="1"/>
  <c r="AB102" i="1"/>
  <c r="S102" i="1"/>
  <c r="O80" i="4"/>
  <c r="M89" i="4"/>
  <c r="W102" i="1"/>
  <c r="V62" i="1"/>
  <c r="U62" i="1"/>
  <c r="T62" i="1"/>
  <c r="T102" i="1"/>
  <c r="M50" i="4"/>
  <c r="U102" i="1"/>
  <c r="Y102" i="1"/>
  <c r="M62" i="1"/>
  <c r="AB62" i="1"/>
  <c r="Q102" i="1"/>
  <c r="N27" i="4"/>
  <c r="N93" i="4"/>
  <c r="O34" i="4"/>
  <c r="O35" i="4"/>
  <c r="O112" i="4"/>
  <c r="M34" i="4"/>
  <c r="N17" i="4"/>
  <c r="N12" i="4"/>
  <c r="O66" i="4"/>
  <c r="N11" i="4"/>
  <c r="N8" i="4"/>
  <c r="O101" i="4"/>
  <c r="N13" i="4"/>
  <c r="N66" i="4"/>
  <c r="O15" i="4"/>
  <c r="N120" i="4"/>
  <c r="O107" i="4"/>
  <c r="N10" i="4"/>
  <c r="M115" i="4"/>
  <c r="N98" i="4"/>
  <c r="N107" i="4"/>
  <c r="N115" i="4"/>
  <c r="N75" i="4"/>
  <c r="O75" i="4"/>
  <c r="M75" i="4"/>
  <c r="M44" i="4"/>
  <c r="O44" i="4"/>
  <c r="N44" i="4"/>
  <c r="N40" i="4"/>
  <c r="O40" i="4"/>
  <c r="M40" i="4"/>
  <c r="O33" i="4"/>
  <c r="O115" i="4"/>
  <c r="N54" i="4"/>
  <c r="M54" i="4"/>
  <c r="O54" i="4"/>
  <c r="O84" i="4"/>
  <c r="M80" i="4"/>
  <c r="M81" i="4"/>
  <c r="N14" i="4"/>
  <c r="O118" i="4"/>
  <c r="N80" i="4"/>
  <c r="M120" i="4"/>
  <c r="M92" i="4"/>
  <c r="N92" i="4"/>
  <c r="M84" i="4"/>
  <c r="M98" i="4"/>
  <c r="M118" i="4"/>
  <c r="O85" i="4"/>
  <c r="N85" i="4"/>
  <c r="M85" i="4"/>
  <c r="M101" i="4"/>
  <c r="M46" i="4"/>
  <c r="N46" i="4"/>
  <c r="O46" i="4"/>
  <c r="M110" i="4"/>
  <c r="M106" i="4"/>
  <c r="N110" i="4"/>
  <c r="N106" i="4"/>
  <c r="N101" i="4"/>
  <c r="O81" i="4"/>
  <c r="O24" i="4"/>
  <c r="M31" i="4"/>
  <c r="M32" i="4"/>
  <c r="N42" i="4"/>
  <c r="O42" i="4"/>
  <c r="M42" i="4"/>
  <c r="N29" i="4"/>
  <c r="N23" i="4"/>
  <c r="O7" i="4"/>
  <c r="O31" i="4"/>
  <c r="N30" i="4"/>
  <c r="N88" i="4"/>
  <c r="M88" i="4"/>
  <c r="O88" i="4"/>
  <c r="M30" i="4"/>
  <c r="M24" i="4"/>
  <c r="N37" i="4"/>
  <c r="O37" i="4"/>
  <c r="M37" i="4"/>
  <c r="O17" i="4"/>
  <c r="O9" i="4"/>
  <c r="O21" i="4"/>
  <c r="O63" i="4"/>
  <c r="N63" i="4"/>
  <c r="M63" i="4"/>
  <c r="M12" i="4"/>
  <c r="M15" i="4"/>
  <c r="M25" i="4"/>
  <c r="M105" i="4"/>
  <c r="O105" i="4"/>
  <c r="N105" i="4"/>
  <c r="O14" i="4"/>
  <c r="O12" i="4"/>
  <c r="O8" i="4"/>
  <c r="M23" i="4"/>
  <c r="M26" i="4"/>
  <c r="M16" i="4"/>
  <c r="M20" i="4"/>
  <c r="O18" i="4"/>
  <c r="O13" i="4"/>
  <c r="M35" i="4"/>
  <c r="O11" i="4"/>
  <c r="M9" i="4"/>
  <c r="O25" i="4"/>
  <c r="M17" i="4"/>
  <c r="N35" i="4"/>
  <c r="N20" i="4"/>
  <c r="N16" i="4"/>
  <c r="M13" i="4"/>
  <c r="O62" i="4"/>
  <c r="N62" i="4"/>
  <c r="M62" i="4"/>
  <c r="N15" i="4"/>
  <c r="M28" i="4"/>
  <c r="N34" i="4"/>
  <c r="M11" i="4"/>
  <c r="N22" i="4"/>
  <c r="M19" i="4"/>
  <c r="M8" i="4"/>
  <c r="M21" i="4"/>
  <c r="M7" i="4"/>
  <c r="O10" i="4"/>
  <c r="O26" i="4"/>
  <c r="M10" i="4"/>
  <c r="M29" i="4"/>
  <c r="M33" i="4"/>
  <c r="O28" i="4"/>
  <c r="N33" i="4"/>
  <c r="M22" i="4"/>
  <c r="M25" i="1"/>
  <c r="M15" i="1"/>
  <c r="M33" i="1"/>
  <c r="M30" i="1"/>
  <c r="W62" i="1"/>
  <c r="Y62" i="1"/>
  <c r="M24" i="1"/>
  <c r="R100" i="1"/>
  <c r="X62" i="1"/>
  <c r="M16" i="1"/>
  <c r="U100" i="1"/>
  <c r="V100" i="1"/>
  <c r="T35" i="1"/>
  <c r="Q85" i="1"/>
  <c r="O63" i="1"/>
  <c r="Y63" i="1"/>
  <c r="M63" i="1"/>
  <c r="AA53" i="1"/>
  <c r="Z53" i="1"/>
  <c r="Q53" i="1"/>
  <c r="M53" i="1"/>
  <c r="S53" i="1"/>
  <c r="U53" i="1"/>
  <c r="P53" i="1"/>
  <c r="V53" i="1"/>
  <c r="X53" i="1"/>
  <c r="R53" i="1"/>
  <c r="N53" i="1"/>
  <c r="V76" i="1"/>
  <c r="R76" i="1"/>
  <c r="AB35" i="1"/>
  <c r="S100" i="1"/>
  <c r="AB100" i="1"/>
  <c r="P100" i="1"/>
  <c r="W53" i="1"/>
  <c r="AB53" i="1"/>
  <c r="M100" i="1"/>
  <c r="Y53" i="1"/>
  <c r="T53" i="1"/>
  <c r="R35" i="1"/>
  <c r="N100" i="1"/>
  <c r="Z72" i="1"/>
  <c r="O100" i="1"/>
  <c r="Q100" i="1"/>
  <c r="O53" i="1"/>
  <c r="AC53" i="1"/>
  <c r="U35" i="1"/>
  <c r="W35" i="1"/>
  <c r="AA100" i="1"/>
  <c r="W100" i="1"/>
  <c r="X100" i="1"/>
  <c r="Z48" i="1"/>
  <c r="Z35" i="1"/>
  <c r="AA80" i="1"/>
  <c r="O48" i="1"/>
  <c r="V35" i="1"/>
  <c r="U106" i="1"/>
  <c r="Y100" i="1"/>
  <c r="Z100" i="1"/>
  <c r="AA35" i="1"/>
  <c r="V80" i="1"/>
  <c r="AC100" i="1"/>
  <c r="AA59" i="1"/>
  <c r="X59" i="1"/>
  <c r="P48" i="1"/>
  <c r="X35" i="1"/>
  <c r="AB59" i="1"/>
  <c r="N48" i="1"/>
  <c r="S59" i="1"/>
  <c r="Y35" i="1"/>
  <c r="T72" i="1"/>
  <c r="AD68" i="1"/>
  <c r="P72" i="1"/>
  <c r="T59" i="1"/>
  <c r="Z59" i="1"/>
  <c r="Q35" i="1"/>
  <c r="Q38" i="1"/>
  <c r="Q80" i="1"/>
  <c r="R80" i="1"/>
  <c r="Y106" i="1"/>
  <c r="O90" i="1"/>
  <c r="P38" i="1"/>
  <c r="N59" i="1"/>
  <c r="AB80" i="1"/>
  <c r="AC80" i="1"/>
  <c r="AA38" i="1"/>
  <c r="W72" i="1"/>
  <c r="S38" i="1"/>
  <c r="S80" i="1"/>
  <c r="X106" i="1"/>
  <c r="Y90" i="1"/>
  <c r="P12" i="1"/>
  <c r="X80" i="1"/>
  <c r="M80" i="1"/>
  <c r="W106" i="1"/>
  <c r="AB90" i="1"/>
  <c r="S12" i="1"/>
  <c r="Y80" i="1"/>
  <c r="U80" i="1"/>
  <c r="Y72" i="1"/>
  <c r="AA106" i="1"/>
  <c r="W90" i="1"/>
  <c r="U38" i="1"/>
  <c r="Q59" i="1"/>
  <c r="V59" i="1"/>
  <c r="S48" i="1"/>
  <c r="O80" i="1"/>
  <c r="N80" i="1"/>
  <c r="W12" i="1"/>
  <c r="AA12" i="1"/>
  <c r="M12" i="1"/>
  <c r="O59" i="1"/>
  <c r="U59" i="1"/>
  <c r="R48" i="1"/>
  <c r="AA48" i="1"/>
  <c r="AA44" i="1"/>
  <c r="R12" i="1"/>
  <c r="X12" i="1"/>
  <c r="N12" i="1"/>
  <c r="AC59" i="1"/>
  <c r="Y59" i="1"/>
  <c r="Q44" i="1"/>
  <c r="M23" i="1"/>
  <c r="U12" i="1"/>
  <c r="P59" i="1"/>
  <c r="M59" i="1"/>
  <c r="X48" i="1"/>
  <c r="S44" i="1"/>
  <c r="Q12" i="1"/>
  <c r="AB12" i="1"/>
  <c r="P44" i="1"/>
  <c r="T12" i="1"/>
  <c r="Y12" i="1"/>
  <c r="V12" i="1"/>
  <c r="R59" i="1"/>
  <c r="AC48" i="1"/>
  <c r="AC44" i="1"/>
  <c r="AC29" i="1"/>
  <c r="AB77" i="1"/>
  <c r="Y87" i="1"/>
  <c r="V77" i="1"/>
  <c r="S78" i="1"/>
  <c r="W48" i="1"/>
  <c r="U48" i="1"/>
  <c r="AA77" i="1"/>
  <c r="P8" i="1"/>
  <c r="AC38" i="1"/>
  <c r="Q48" i="1"/>
  <c r="M48" i="1"/>
  <c r="W80" i="1"/>
  <c r="P80" i="1"/>
  <c r="T77" i="1"/>
  <c r="T48" i="1"/>
  <c r="AB48" i="1"/>
  <c r="AC8" i="1"/>
  <c r="M87" i="1"/>
  <c r="AC106" i="1"/>
  <c r="Q90" i="1"/>
  <c r="R72" i="1"/>
  <c r="Q106" i="1"/>
  <c r="T90" i="1"/>
  <c r="N38" i="1"/>
  <c r="Z13" i="1"/>
  <c r="Y48" i="1"/>
  <c r="T80" i="1"/>
  <c r="W19" i="1"/>
  <c r="Z87" i="1"/>
  <c r="U87" i="1"/>
  <c r="V87" i="1"/>
  <c r="R81" i="1"/>
  <c r="M19" i="1"/>
  <c r="U77" i="1"/>
  <c r="W87" i="1"/>
  <c r="U81" i="1"/>
  <c r="P70" i="1"/>
  <c r="W77" i="1"/>
  <c r="Q87" i="1"/>
  <c r="M81" i="1"/>
  <c r="AC70" i="1"/>
  <c r="X19" i="1"/>
  <c r="R77" i="1"/>
  <c r="N87" i="1"/>
  <c r="AA87" i="1"/>
  <c r="W81" i="1"/>
  <c r="AB94" i="1"/>
  <c r="R106" i="1"/>
  <c r="AA90" i="1"/>
  <c r="O70" i="1"/>
  <c r="P19" i="1"/>
  <c r="Y85" i="1"/>
  <c r="Z77" i="1"/>
  <c r="M38" i="1"/>
  <c r="S87" i="1"/>
  <c r="T87" i="1"/>
  <c r="AD98" i="1"/>
  <c r="AC19" i="1"/>
  <c r="O87" i="1"/>
  <c r="AC87" i="1"/>
  <c r="P87" i="1"/>
  <c r="AC47" i="1"/>
  <c r="R87" i="1"/>
  <c r="W47" i="1"/>
  <c r="AC18" i="1"/>
  <c r="T106" i="1"/>
  <c r="AB106" i="1"/>
  <c r="N90" i="1"/>
  <c r="Z70" i="1"/>
  <c r="AB85" i="1"/>
  <c r="S77" i="1"/>
  <c r="T38" i="1"/>
  <c r="O39" i="1"/>
  <c r="X87" i="1"/>
  <c r="Z25" i="1"/>
  <c r="Q94" i="1"/>
  <c r="T18" i="1"/>
  <c r="W94" i="1"/>
  <c r="T13" i="1"/>
  <c r="U18" i="1"/>
  <c r="O94" i="1"/>
  <c r="N8" i="1"/>
  <c r="AB8" i="1"/>
  <c r="U13" i="1"/>
  <c r="P47" i="1"/>
  <c r="X94" i="1"/>
  <c r="T8" i="1"/>
  <c r="Q8" i="1"/>
  <c r="U23" i="1"/>
  <c r="N94" i="1"/>
  <c r="O106" i="1"/>
  <c r="N106" i="1"/>
  <c r="M90" i="1"/>
  <c r="P90" i="1"/>
  <c r="U8" i="1"/>
  <c r="Y8" i="1"/>
  <c r="Y38" i="1"/>
  <c r="V38" i="1"/>
  <c r="P78" i="1"/>
  <c r="AA13" i="1"/>
  <c r="Y22" i="1"/>
  <c r="N76" i="1"/>
  <c r="AA72" i="1"/>
  <c r="Y94" i="1"/>
  <c r="M106" i="1"/>
  <c r="P106" i="1"/>
  <c r="V106" i="1"/>
  <c r="AC90" i="1"/>
  <c r="X90" i="1"/>
  <c r="W8" i="1"/>
  <c r="R38" i="1"/>
  <c r="V78" i="1"/>
  <c r="AA76" i="1"/>
  <c r="T81" i="1"/>
  <c r="Q72" i="1"/>
  <c r="AA94" i="1"/>
  <c r="S106" i="1"/>
  <c r="Z90" i="1"/>
  <c r="M8" i="1"/>
  <c r="Z38" i="1"/>
  <c r="AB38" i="1"/>
  <c r="Q78" i="1"/>
  <c r="X13" i="1"/>
  <c r="O29" i="1"/>
  <c r="T76" i="1"/>
  <c r="P29" i="1"/>
  <c r="R44" i="1"/>
  <c r="V44" i="1"/>
  <c r="AD51" i="1"/>
  <c r="R70" i="1"/>
  <c r="AA70" i="1"/>
  <c r="Q19" i="1"/>
  <c r="Z19" i="1"/>
  <c r="X44" i="1"/>
  <c r="W44" i="1"/>
  <c r="R29" i="1"/>
  <c r="AD92" i="1"/>
  <c r="S94" i="1"/>
  <c r="AC94" i="1"/>
  <c r="V94" i="1"/>
  <c r="V70" i="1"/>
  <c r="T70" i="1"/>
  <c r="U19" i="1"/>
  <c r="S19" i="1"/>
  <c r="Y44" i="1"/>
  <c r="T44" i="1"/>
  <c r="V82" i="1"/>
  <c r="Y29" i="1"/>
  <c r="AA25" i="1"/>
  <c r="AB18" i="1"/>
  <c r="T94" i="1"/>
  <c r="R94" i="1"/>
  <c r="Q70" i="1"/>
  <c r="AB70" i="1"/>
  <c r="AA19" i="1"/>
  <c r="V8" i="1"/>
  <c r="R8" i="1"/>
  <c r="Z44" i="1"/>
  <c r="AB44" i="1"/>
  <c r="X29" i="1"/>
  <c r="R47" i="1"/>
  <c r="U94" i="1"/>
  <c r="Z94" i="1"/>
  <c r="U37" i="1"/>
  <c r="W70" i="1"/>
  <c r="O19" i="1"/>
  <c r="T19" i="1"/>
  <c r="X8" i="1"/>
  <c r="AA8" i="1"/>
  <c r="AA78" i="1"/>
  <c r="O44" i="1"/>
  <c r="M44" i="1"/>
  <c r="Z29" i="1"/>
  <c r="M29" i="1"/>
  <c r="X47" i="1"/>
  <c r="X25" i="1"/>
  <c r="X70" i="1"/>
  <c r="S70" i="1"/>
  <c r="Q29" i="1"/>
  <c r="V29" i="1"/>
  <c r="AD57" i="1"/>
  <c r="Y82" i="1"/>
  <c r="S18" i="1"/>
  <c r="O81" i="1"/>
  <c r="P94" i="1"/>
  <c r="M37" i="1"/>
  <c r="Y70" i="1"/>
  <c r="V19" i="1"/>
  <c r="Y19" i="1"/>
  <c r="V85" i="1"/>
  <c r="T78" i="1"/>
  <c r="Q13" i="1"/>
  <c r="N44" i="1"/>
  <c r="S39" i="1"/>
  <c r="AA29" i="1"/>
  <c r="U29" i="1"/>
  <c r="S47" i="1"/>
  <c r="W39" i="1"/>
  <c r="M22" i="1"/>
  <c r="AD60" i="1"/>
  <c r="Y25" i="1"/>
  <c r="Q23" i="1"/>
  <c r="V39" i="1"/>
  <c r="P39" i="1"/>
  <c r="P22" i="1"/>
  <c r="AB82" i="1"/>
  <c r="Q25" i="1"/>
  <c r="V25" i="1"/>
  <c r="Q18" i="1"/>
  <c r="AA18" i="1"/>
  <c r="AC85" i="1"/>
  <c r="AB78" i="1"/>
  <c r="Q39" i="1"/>
  <c r="X39" i="1"/>
  <c r="X22" i="1"/>
  <c r="V22" i="1"/>
  <c r="U47" i="1"/>
  <c r="P25" i="1"/>
  <c r="Y18" i="1"/>
  <c r="AC81" i="1"/>
  <c r="O23" i="1"/>
  <c r="R85" i="1"/>
  <c r="R78" i="1"/>
  <c r="N13" i="1"/>
  <c r="AA39" i="1"/>
  <c r="R22" i="1"/>
  <c r="O22" i="1"/>
  <c r="Z82" i="1"/>
  <c r="W76" i="1"/>
  <c r="V47" i="1"/>
  <c r="U85" i="1"/>
  <c r="Z85" i="1"/>
  <c r="P77" i="1"/>
  <c r="U78" i="1"/>
  <c r="M13" i="1"/>
  <c r="R13" i="1"/>
  <c r="V13" i="1"/>
  <c r="AB22" i="1"/>
  <c r="Z47" i="1"/>
  <c r="V18" i="1"/>
  <c r="X18" i="1"/>
  <c r="Y81" i="1"/>
  <c r="O72" i="1"/>
  <c r="AC72" i="1"/>
  <c r="V90" i="1"/>
  <c r="U90" i="1"/>
  <c r="Y37" i="1"/>
  <c r="X85" i="1"/>
  <c r="S85" i="1"/>
  <c r="AC77" i="1"/>
  <c r="Z78" i="1"/>
  <c r="N78" i="1"/>
  <c r="AC13" i="1"/>
  <c r="P13" i="1"/>
  <c r="Y39" i="1"/>
  <c r="R39" i="1"/>
  <c r="T22" i="1"/>
  <c r="Q22" i="1"/>
  <c r="AB29" i="1"/>
  <c r="N25" i="1"/>
  <c r="R25" i="1"/>
  <c r="T39" i="1"/>
  <c r="AC22" i="1"/>
  <c r="AC37" i="1"/>
  <c r="U25" i="1"/>
  <c r="Z76" i="1"/>
  <c r="X76" i="1"/>
  <c r="U76" i="1"/>
  <c r="Y47" i="1"/>
  <c r="AA47" i="1"/>
  <c r="Q47" i="1"/>
  <c r="AB47" i="1"/>
  <c r="W23" i="1"/>
  <c r="P85" i="1"/>
  <c r="W78" i="1"/>
  <c r="N82" i="1"/>
  <c r="S76" i="1"/>
  <c r="O47" i="1"/>
  <c r="AC25" i="1"/>
  <c r="T85" i="1"/>
  <c r="AB13" i="1"/>
  <c r="AD104" i="1"/>
  <c r="W25" i="1"/>
  <c r="X81" i="1"/>
  <c r="X72" i="1"/>
  <c r="U72" i="1"/>
  <c r="P23" i="1"/>
  <c r="W37" i="1"/>
  <c r="Z39" i="1"/>
  <c r="Z22" i="1"/>
  <c r="W22" i="1"/>
  <c r="P76" i="1"/>
  <c r="T25" i="1"/>
  <c r="W18" i="1"/>
  <c r="P81" i="1"/>
  <c r="V81" i="1"/>
  <c r="AB72" i="1"/>
  <c r="S90" i="1"/>
  <c r="R90" i="1"/>
  <c r="Q37" i="1"/>
  <c r="N85" i="1"/>
  <c r="X77" i="1"/>
  <c r="Y77" i="1"/>
  <c r="Y78" i="1"/>
  <c r="S13" i="1"/>
  <c r="AC39" i="1"/>
  <c r="U22" i="1"/>
  <c r="S82" i="1"/>
  <c r="S29" i="1"/>
  <c r="AD54" i="1"/>
  <c r="Q76" i="1"/>
  <c r="M47" i="1"/>
  <c r="AD41" i="1"/>
  <c r="T47" i="1"/>
  <c r="Y76" i="1"/>
  <c r="S25" i="1"/>
  <c r="AD109" i="1"/>
  <c r="AC23" i="1"/>
  <c r="O37" i="1"/>
  <c r="P37" i="1"/>
  <c r="V37" i="1"/>
  <c r="AC82" i="1"/>
  <c r="W82" i="1"/>
  <c r="N42" i="1"/>
  <c r="M42" i="1"/>
  <c r="Y42" i="1"/>
  <c r="O42" i="1"/>
  <c r="P42" i="1"/>
  <c r="AA42" i="1"/>
  <c r="AB42" i="1"/>
  <c r="X42" i="1"/>
  <c r="AC42" i="1"/>
  <c r="S42" i="1"/>
  <c r="Z42" i="1"/>
  <c r="R42" i="1"/>
  <c r="V42" i="1"/>
  <c r="U42" i="1"/>
  <c r="T42" i="1"/>
  <c r="W42" i="1"/>
  <c r="Q42" i="1"/>
  <c r="S81" i="1"/>
  <c r="Q81" i="1"/>
  <c r="Z23" i="1"/>
  <c r="X37" i="1"/>
  <c r="Z37" i="1"/>
  <c r="M82" i="1"/>
  <c r="P82" i="1"/>
  <c r="Z81" i="1"/>
  <c r="AA81" i="1"/>
  <c r="T23" i="1"/>
  <c r="R23" i="1"/>
  <c r="R37" i="1"/>
  <c r="M77" i="1"/>
  <c r="Q77" i="1"/>
  <c r="R82" i="1"/>
  <c r="AA82" i="1"/>
  <c r="X82" i="1"/>
  <c r="AD43" i="1"/>
  <c r="Y23" i="1"/>
  <c r="AA23" i="1"/>
  <c r="X23" i="1"/>
  <c r="AA37" i="1"/>
  <c r="U82" i="1"/>
  <c r="O82" i="1"/>
  <c r="AB81" i="1"/>
  <c r="V23" i="1"/>
  <c r="T37" i="1"/>
  <c r="N77" i="1"/>
  <c r="T82" i="1"/>
  <c r="O75" i="1"/>
  <c r="R75" i="1"/>
  <c r="S75" i="1"/>
  <c r="T75" i="1"/>
  <c r="N75" i="1"/>
  <c r="W75" i="1"/>
  <c r="U75" i="1"/>
  <c r="V75" i="1"/>
  <c r="Y75" i="1"/>
  <c r="Q75" i="1"/>
  <c r="X75" i="1"/>
  <c r="P75" i="1"/>
  <c r="AC75" i="1"/>
  <c r="AA75" i="1"/>
  <c r="AB75" i="1"/>
  <c r="M75" i="1"/>
  <c r="Z75" i="1"/>
  <c r="O93" i="1"/>
  <c r="M93" i="1"/>
  <c r="Z93" i="1"/>
  <c r="U93" i="1"/>
  <c r="R93" i="1"/>
  <c r="X93" i="1"/>
  <c r="AB93" i="1"/>
  <c r="AA93" i="1"/>
  <c r="S93" i="1"/>
  <c r="Y93" i="1"/>
  <c r="W93" i="1"/>
  <c r="Q93" i="1"/>
  <c r="V93" i="1"/>
  <c r="P93" i="1"/>
  <c r="N93" i="1"/>
  <c r="T93" i="1"/>
  <c r="AC93" i="1"/>
  <c r="AA56" i="1"/>
  <c r="S56" i="1"/>
  <c r="X56" i="1"/>
  <c r="O56" i="1"/>
  <c r="W56" i="1"/>
  <c r="N56" i="1"/>
  <c r="Z56" i="1"/>
  <c r="M56" i="1"/>
  <c r="V56" i="1"/>
  <c r="Y56" i="1"/>
  <c r="U56" i="1"/>
  <c r="P56" i="1"/>
  <c r="AC56" i="1"/>
  <c r="T56" i="1"/>
  <c r="R56" i="1"/>
  <c r="AB56" i="1"/>
  <c r="Q56" i="1"/>
  <c r="M61" i="1"/>
  <c r="M34" i="1"/>
  <c r="AD73" i="1"/>
  <c r="AC20" i="1"/>
  <c r="M20" i="1"/>
  <c r="AB20" i="1"/>
  <c r="T20" i="1"/>
  <c r="Q20" i="1"/>
  <c r="Y20" i="1"/>
  <c r="Z20" i="1"/>
  <c r="P20" i="1"/>
  <c r="V20" i="1"/>
  <c r="W20" i="1"/>
  <c r="S20" i="1"/>
  <c r="R20" i="1"/>
  <c r="X20" i="1"/>
  <c r="AD117" i="1"/>
  <c r="AD105" i="1"/>
  <c r="M70" i="1"/>
  <c r="AD111" i="1"/>
  <c r="AD67" i="1"/>
  <c r="M35" i="1"/>
  <c r="M112" i="1"/>
  <c r="AC71" i="1"/>
  <c r="U71" i="1"/>
  <c r="M71" i="1"/>
  <c r="AB71" i="1"/>
  <c r="T71" i="1"/>
  <c r="V71" i="1"/>
  <c r="R71" i="1"/>
  <c r="Q71" i="1"/>
  <c r="X71" i="1"/>
  <c r="S71" i="1"/>
  <c r="W71" i="1"/>
  <c r="P71" i="1"/>
  <c r="Y71" i="1"/>
  <c r="O71" i="1"/>
  <c r="N71" i="1"/>
  <c r="AA71" i="1"/>
  <c r="Z71" i="1"/>
  <c r="AD50" i="1"/>
  <c r="AA119" i="1"/>
  <c r="S119" i="1"/>
  <c r="AB119" i="1"/>
  <c r="R119" i="1"/>
  <c r="Z119" i="1"/>
  <c r="Q119" i="1"/>
  <c r="Y119" i="1"/>
  <c r="P119" i="1"/>
  <c r="W119" i="1"/>
  <c r="V119" i="1"/>
  <c r="U119" i="1"/>
  <c r="T119" i="1"/>
  <c r="O119" i="1"/>
  <c r="M119" i="1"/>
  <c r="N119" i="1"/>
  <c r="X119" i="1"/>
  <c r="AC119" i="1"/>
  <c r="Z9" i="1"/>
  <c r="R9" i="1"/>
  <c r="W9" i="1"/>
  <c r="N9" i="1"/>
  <c r="V9" i="1"/>
  <c r="M9" i="1"/>
  <c r="U9" i="1"/>
  <c r="Y9" i="1"/>
  <c r="S9" i="1"/>
  <c r="AC9" i="1"/>
  <c r="AB9" i="1"/>
  <c r="X9" i="1"/>
  <c r="T9" i="1"/>
  <c r="Q9" i="1"/>
  <c r="P9" i="1"/>
  <c r="M79" i="1"/>
  <c r="M99" i="1"/>
  <c r="AD52" i="1"/>
  <c r="AD113" i="1"/>
  <c r="AD91" i="1"/>
  <c r="AD64" i="1"/>
  <c r="M58" i="1"/>
  <c r="M102" i="1"/>
  <c r="M26" i="1"/>
  <c r="M10" i="1"/>
  <c r="M31" i="1"/>
  <c r="M17" i="1"/>
  <c r="M40" i="1"/>
  <c r="M84" i="1"/>
  <c r="AD83" i="1"/>
  <c r="M72" i="1"/>
  <c r="AD116" i="1"/>
  <c r="AC97" i="1"/>
  <c r="M97" i="1"/>
  <c r="W97" i="1"/>
  <c r="Z97" i="1"/>
  <c r="P97" i="1"/>
  <c r="Y97" i="1"/>
  <c r="O97" i="1"/>
  <c r="Q97" i="1"/>
  <c r="S97" i="1"/>
  <c r="R97" i="1"/>
  <c r="T97" i="1"/>
  <c r="AB97" i="1"/>
  <c r="AA97" i="1"/>
  <c r="X97" i="1"/>
  <c r="V97" i="1"/>
  <c r="M14" i="1"/>
  <c r="V21" i="1"/>
  <c r="N21" i="1"/>
  <c r="AC21" i="1"/>
  <c r="U21" i="1"/>
  <c r="M21" i="1"/>
  <c r="AB21" i="1"/>
  <c r="R21" i="1"/>
  <c r="AA21" i="1"/>
  <c r="Q21" i="1"/>
  <c r="P21" i="1"/>
  <c r="W21" i="1"/>
  <c r="T21" i="1"/>
  <c r="S21" i="1"/>
  <c r="Y21" i="1"/>
  <c r="X21" i="1"/>
  <c r="M18" i="1"/>
  <c r="AD103" i="1"/>
  <c r="Z118" i="1"/>
  <c r="R118" i="1"/>
  <c r="W118" i="1"/>
  <c r="N118" i="1"/>
  <c r="V118" i="1"/>
  <c r="M118" i="1"/>
  <c r="U118" i="1"/>
  <c r="Q118" i="1"/>
  <c r="AC118" i="1"/>
  <c r="P118" i="1"/>
  <c r="AB118" i="1"/>
  <c r="O118" i="1"/>
  <c r="T118" i="1"/>
  <c r="AA118" i="1"/>
  <c r="Y118" i="1"/>
  <c r="X118" i="1"/>
  <c r="S118" i="1"/>
  <c r="AD27" i="1"/>
  <c r="AD66" i="1"/>
  <c r="M76" i="1"/>
  <c r="M74" i="1"/>
  <c r="AD101" i="1"/>
  <c r="M121" i="1"/>
  <c r="AD89" i="1"/>
  <c r="M28" i="1"/>
  <c r="AD49" i="1"/>
  <c r="AB96" i="1"/>
  <c r="T96" i="1"/>
  <c r="Z96" i="1"/>
  <c r="Q96" i="1"/>
  <c r="Y96" i="1"/>
  <c r="O96" i="1"/>
  <c r="X96" i="1"/>
  <c r="N96" i="1"/>
  <c r="S96" i="1"/>
  <c r="U96" i="1"/>
  <c r="R96" i="1"/>
  <c r="M96" i="1"/>
  <c r="AC96" i="1"/>
  <c r="AA96" i="1"/>
  <c r="W96" i="1"/>
  <c r="V96" i="1"/>
  <c r="P96" i="1"/>
  <c r="M39" i="1"/>
  <c r="AD88" i="1"/>
  <c r="AD65" i="1"/>
  <c r="T11" i="1"/>
  <c r="X11" i="1"/>
  <c r="W11" i="1"/>
  <c r="N11" i="1"/>
  <c r="V11" i="1"/>
  <c r="M11" i="1"/>
  <c r="AC11" i="1"/>
  <c r="P11" i="1"/>
  <c r="Y11" i="1"/>
  <c r="U11" i="1"/>
  <c r="R11" i="1"/>
  <c r="AA11" i="1"/>
  <c r="Z11" i="1"/>
  <c r="S11" i="1"/>
  <c r="Q11" i="1"/>
  <c r="AD86" i="1"/>
  <c r="M115" i="1"/>
  <c r="AD107" i="1"/>
  <c r="M85" i="1"/>
  <c r="AB120" i="1"/>
  <c r="T120" i="1"/>
  <c r="X120" i="1"/>
  <c r="O120" i="1"/>
  <c r="W120" i="1"/>
  <c r="N120" i="1"/>
  <c r="V120" i="1"/>
  <c r="M120" i="1"/>
  <c r="U120" i="1"/>
  <c r="S120" i="1"/>
  <c r="R120" i="1"/>
  <c r="AC120" i="1"/>
  <c r="Y120" i="1"/>
  <c r="Q120" i="1"/>
  <c r="AA120" i="1"/>
  <c r="Z120" i="1"/>
  <c r="P120" i="1"/>
  <c r="M78" i="1"/>
  <c r="M46" i="1"/>
  <c r="X108" i="1"/>
  <c r="P108" i="1"/>
  <c r="U108" i="1"/>
  <c r="AB108" i="1"/>
  <c r="S108" i="1"/>
  <c r="AC108" i="1"/>
  <c r="Q108" i="1"/>
  <c r="AA108" i="1"/>
  <c r="O108" i="1"/>
  <c r="Z108" i="1"/>
  <c r="N108" i="1"/>
  <c r="T108" i="1"/>
  <c r="R108" i="1"/>
  <c r="M108" i="1"/>
  <c r="Y108" i="1"/>
  <c r="W108" i="1"/>
  <c r="V108" i="1"/>
  <c r="AD114" i="1"/>
  <c r="AD55" i="1" l="1"/>
  <c r="AD69" i="1"/>
  <c r="AD110" i="1"/>
  <c r="AD45" i="1"/>
  <c r="N2" i="4"/>
  <c r="O2" i="4"/>
  <c r="AD62" i="1"/>
  <c r="AD63" i="1"/>
  <c r="AD53" i="1"/>
  <c r="AD100" i="1"/>
  <c r="AD59" i="1"/>
  <c r="AD48" i="1"/>
  <c r="AD80" i="1"/>
  <c r="AD106" i="1"/>
  <c r="AD87" i="1"/>
  <c r="AD44" i="1"/>
  <c r="AD94" i="1"/>
  <c r="AD90" i="1"/>
  <c r="AD77" i="1"/>
  <c r="AD82" i="1"/>
  <c r="AD81" i="1"/>
  <c r="AD47" i="1"/>
  <c r="AD42" i="1"/>
  <c r="AD56" i="1"/>
  <c r="AD93" i="1"/>
  <c r="AD96" i="1"/>
  <c r="AD75" i="1"/>
  <c r="AD71" i="1"/>
  <c r="AD108" i="1"/>
  <c r="AD120" i="1"/>
  <c r="AD119" i="1"/>
  <c r="AD118" i="1"/>
  <c r="N1" i="4" l="1"/>
  <c r="O36" i="1" l="1"/>
  <c r="Y36" i="1"/>
  <c r="X38" i="1"/>
  <c r="O38" i="1"/>
  <c r="N15" i="1"/>
  <c r="AA17" i="1"/>
  <c r="R15" i="1"/>
  <c r="Z10" i="1"/>
  <c r="AC28" i="1"/>
  <c r="N32" i="1"/>
  <c r="O16" i="1"/>
  <c r="O14" i="1"/>
  <c r="O26" i="1"/>
  <c r="AC26" i="1"/>
  <c r="AB16" i="1"/>
  <c r="N30" i="1"/>
  <c r="Z14" i="1"/>
  <c r="U34" i="1"/>
  <c r="S35" i="1"/>
  <c r="O25" i="1"/>
  <c r="T29" i="1"/>
  <c r="S37" i="1"/>
  <c r="Z21" i="1"/>
  <c r="N22" i="1"/>
  <c r="N18" i="1"/>
  <c r="Z8" i="1"/>
  <c r="AB11" i="1"/>
  <c r="N35" i="1"/>
  <c r="N23" i="1"/>
  <c r="U20" i="1"/>
  <c r="AC24" i="1"/>
  <c r="S23" i="1"/>
  <c r="N33" i="1"/>
  <c r="O11" i="1"/>
  <c r="O13" i="1"/>
  <c r="N29" i="1"/>
  <c r="AA9" i="1"/>
  <c r="V33" i="1"/>
  <c r="V32" i="1"/>
  <c r="U30" i="1"/>
  <c r="S22" i="1"/>
  <c r="R19" i="1"/>
  <c r="O8" i="1"/>
  <c r="O9" i="1"/>
  <c r="R18" i="1"/>
  <c r="N37" i="1"/>
  <c r="O24" i="1"/>
  <c r="O12" i="1"/>
  <c r="Z12" i="1"/>
  <c r="AB25" i="1"/>
  <c r="N20" i="1"/>
  <c r="N19" i="1"/>
  <c r="W13" i="1"/>
  <c r="O21" i="1"/>
  <c r="U70" i="1"/>
  <c r="S58" i="1"/>
  <c r="U39" i="1"/>
  <c r="S84" i="1"/>
  <c r="S26" i="1"/>
  <c r="N39" i="1"/>
  <c r="N34" i="1"/>
  <c r="N58" i="1"/>
  <c r="N79" i="1"/>
  <c r="R46" i="1"/>
  <c r="S72" i="1"/>
  <c r="O18" i="1"/>
  <c r="O85" i="1"/>
  <c r="O17" i="1"/>
  <c r="O28" i="1"/>
  <c r="O31" i="1"/>
  <c r="N97" i="1"/>
  <c r="V34" i="1"/>
  <c r="O76" i="1"/>
  <c r="N70" i="1"/>
  <c r="O10" i="1"/>
  <c r="O40" i="1"/>
  <c r="N74" i="1"/>
  <c r="O61" i="1"/>
  <c r="N46" i="1"/>
  <c r="O78" i="1"/>
  <c r="O35" i="1"/>
  <c r="T74" i="1"/>
  <c r="O99" i="1"/>
  <c r="O112" i="1"/>
  <c r="R102" i="1"/>
  <c r="R79" i="1"/>
  <c r="O20" i="1"/>
  <c r="N72" i="1"/>
  <c r="V14" i="1"/>
  <c r="O121" i="1"/>
  <c r="N102" i="1"/>
  <c r="N14" i="1"/>
  <c r="O115" i="1"/>
  <c r="U97" i="1"/>
  <c r="N84" i="1"/>
  <c r="N26" i="1"/>
  <c r="Y10" i="1"/>
  <c r="AB31" i="1"/>
  <c r="AA40" i="1"/>
  <c r="AC115" i="1"/>
  <c r="AB112" i="1"/>
  <c r="Z17" i="1"/>
  <c r="Z121" i="1"/>
  <c r="AC78" i="1"/>
  <c r="AD78" i="1" s="1"/>
  <c r="Z28" i="1"/>
  <c r="AB76" i="1"/>
  <c r="Z99" i="1"/>
  <c r="AD99" i="1" s="1"/>
  <c r="AC35" i="1"/>
  <c r="W85" i="1"/>
  <c r="Z18" i="1"/>
  <c r="AA20" i="1"/>
  <c r="AB61" i="1"/>
  <c r="AD37" i="1" l="1"/>
  <c r="AD76" i="1"/>
  <c r="AD70" i="1"/>
  <c r="AD32" i="1"/>
  <c r="AD38" i="1"/>
  <c r="AD24" i="1"/>
  <c r="AD36" i="1"/>
  <c r="AD35" i="1"/>
  <c r="AD14" i="1"/>
  <c r="AD39" i="1"/>
  <c r="AD19" i="1"/>
  <c r="AD25" i="1"/>
  <c r="AD8" i="1"/>
  <c r="AD16" i="1"/>
  <c r="AD29" i="1"/>
  <c r="AD9" i="1"/>
  <c r="AD13" i="1"/>
  <c r="P16" i="4"/>
  <c r="R16" i="4"/>
  <c r="S16" i="4"/>
  <c r="Q16" i="4"/>
  <c r="R13" i="4"/>
  <c r="P13" i="4"/>
  <c r="Q13" i="4"/>
  <c r="S13" i="4"/>
  <c r="R34" i="4"/>
  <c r="P34" i="4"/>
  <c r="Q34" i="4"/>
  <c r="S34" i="4"/>
  <c r="R38" i="4"/>
  <c r="P38" i="4"/>
  <c r="Q38" i="4"/>
  <c r="S38" i="4"/>
  <c r="R21" i="4"/>
  <c r="P21" i="4"/>
  <c r="Q21" i="4"/>
  <c r="S21" i="4"/>
  <c r="P103" i="4"/>
  <c r="R103" i="4"/>
  <c r="Q103" i="4"/>
  <c r="S103" i="4"/>
  <c r="R70" i="4"/>
  <c r="P70" i="4"/>
  <c r="S70" i="4"/>
  <c r="Q70" i="4"/>
  <c r="R85" i="4"/>
  <c r="P85" i="4"/>
  <c r="S85" i="4"/>
  <c r="Q85" i="4"/>
  <c r="P83" i="4"/>
  <c r="R83" i="4"/>
  <c r="S83" i="4"/>
  <c r="Q83" i="4"/>
  <c r="R25" i="4"/>
  <c r="P25" i="4"/>
  <c r="Q25" i="4"/>
  <c r="S25" i="4"/>
  <c r="R10" i="4"/>
  <c r="P10" i="4"/>
  <c r="S10" i="4"/>
  <c r="Q10" i="4"/>
  <c r="R56" i="4"/>
  <c r="P56" i="4"/>
  <c r="S56" i="4"/>
  <c r="Q56" i="4"/>
  <c r="R50" i="4"/>
  <c r="P50" i="4"/>
  <c r="S50" i="4"/>
  <c r="Q50" i="4"/>
  <c r="P76" i="4"/>
  <c r="R76" i="4"/>
  <c r="S76" i="4"/>
  <c r="Q76" i="4"/>
  <c r="R29" i="4"/>
  <c r="P29" i="4"/>
  <c r="Q29" i="4"/>
  <c r="S29" i="4"/>
  <c r="R22" i="4"/>
  <c r="P22" i="4"/>
  <c r="S22" i="4"/>
  <c r="Q22" i="4"/>
  <c r="P35" i="4"/>
  <c r="R35" i="4"/>
  <c r="Q35" i="4"/>
  <c r="S35" i="4"/>
  <c r="R104" i="4"/>
  <c r="P104" i="4"/>
  <c r="S104" i="4"/>
  <c r="Q104" i="4"/>
  <c r="R110" i="4"/>
  <c r="P110" i="4"/>
  <c r="Q110" i="4"/>
  <c r="S110" i="4"/>
  <c r="P60" i="4"/>
  <c r="R60" i="4"/>
  <c r="Q60" i="4"/>
  <c r="S60" i="4"/>
  <c r="R82" i="4"/>
  <c r="P82" i="4"/>
  <c r="S82" i="4"/>
  <c r="Q82" i="4"/>
  <c r="P107" i="4"/>
  <c r="R107" i="4"/>
  <c r="S107" i="4"/>
  <c r="Q107" i="4"/>
  <c r="R66" i="4"/>
  <c r="P66" i="4"/>
  <c r="Q66" i="4"/>
  <c r="S66" i="4"/>
  <c r="R37" i="4"/>
  <c r="P37" i="4"/>
  <c r="Q37" i="4"/>
  <c r="S37" i="4"/>
  <c r="P75" i="4"/>
  <c r="R75" i="4"/>
  <c r="Q75" i="4"/>
  <c r="S75" i="4"/>
  <c r="P80" i="4"/>
  <c r="R80" i="4"/>
  <c r="Q80" i="4"/>
  <c r="S80" i="4"/>
  <c r="R30" i="4"/>
  <c r="P30" i="4"/>
  <c r="Q30" i="4"/>
  <c r="S30" i="4"/>
  <c r="P115" i="4"/>
  <c r="R115" i="4"/>
  <c r="S115" i="4"/>
  <c r="Q115" i="4"/>
  <c r="R90" i="4"/>
  <c r="P90" i="4"/>
  <c r="S90" i="4"/>
  <c r="Q90" i="4"/>
  <c r="P43" i="4"/>
  <c r="R43" i="4"/>
  <c r="Q43" i="4"/>
  <c r="S43" i="4"/>
  <c r="R61" i="4"/>
  <c r="P61" i="4"/>
  <c r="S61" i="4"/>
  <c r="Q61" i="4"/>
  <c r="R47" i="4"/>
  <c r="P47" i="4"/>
  <c r="Q47" i="4"/>
  <c r="S47" i="4"/>
  <c r="R93" i="4"/>
  <c r="P93" i="4"/>
  <c r="Q93" i="4"/>
  <c r="S93" i="4"/>
  <c r="R119" i="4"/>
  <c r="P119" i="4"/>
  <c r="Q119" i="4"/>
  <c r="S119" i="4"/>
  <c r="R57" i="4"/>
  <c r="P57" i="4"/>
  <c r="Q57" i="4"/>
  <c r="S57" i="4"/>
  <c r="P84" i="4"/>
  <c r="R84" i="4"/>
  <c r="S84" i="4"/>
  <c r="Q84" i="4"/>
  <c r="R98" i="4"/>
  <c r="P98" i="4"/>
  <c r="S98" i="4"/>
  <c r="Q98" i="4"/>
  <c r="R39" i="4"/>
  <c r="P39" i="4"/>
  <c r="S39" i="4"/>
  <c r="Q39" i="4"/>
  <c r="R95" i="4"/>
  <c r="P95" i="4"/>
  <c r="Q95" i="4"/>
  <c r="S95" i="4"/>
  <c r="P113" i="4"/>
  <c r="R113" i="4"/>
  <c r="Q113" i="4"/>
  <c r="S113" i="4"/>
  <c r="R18" i="4"/>
  <c r="P18" i="4"/>
  <c r="S18" i="4"/>
  <c r="Q18" i="4"/>
  <c r="R102" i="4"/>
  <c r="P102" i="4"/>
  <c r="S102" i="4"/>
  <c r="Q102" i="4"/>
  <c r="R74" i="4"/>
  <c r="P74" i="4"/>
  <c r="S74" i="4"/>
  <c r="Q74" i="4"/>
  <c r="R81" i="4"/>
  <c r="P81" i="4"/>
  <c r="Q81" i="4"/>
  <c r="S81" i="4"/>
  <c r="R53" i="4"/>
  <c r="P53" i="4"/>
  <c r="S53" i="4"/>
  <c r="Q53" i="4"/>
  <c r="R54" i="4"/>
  <c r="P54" i="4"/>
  <c r="S54" i="4"/>
  <c r="Q54" i="4"/>
  <c r="R78" i="4"/>
  <c r="P78" i="4"/>
  <c r="Q78" i="4"/>
  <c r="S78" i="4"/>
  <c r="P99" i="4"/>
  <c r="R99" i="4"/>
  <c r="Q99" i="4"/>
  <c r="S99" i="4"/>
  <c r="R49" i="4"/>
  <c r="P49" i="4"/>
  <c r="S49" i="4"/>
  <c r="Q49" i="4"/>
  <c r="R109" i="4"/>
  <c r="P109" i="4"/>
  <c r="S109" i="4"/>
  <c r="Q109" i="4"/>
  <c r="R7" i="4"/>
  <c r="P7" i="4"/>
  <c r="R26" i="4"/>
  <c r="Q7" i="4"/>
  <c r="S7" i="4"/>
  <c r="R111" i="4"/>
  <c r="P111" i="4"/>
  <c r="Q111" i="4"/>
  <c r="S111" i="4"/>
  <c r="R72" i="4"/>
  <c r="P72" i="4"/>
  <c r="S72" i="4"/>
  <c r="Q72" i="4"/>
  <c r="R45" i="4"/>
  <c r="P45" i="4"/>
  <c r="Q45" i="4"/>
  <c r="S45" i="4"/>
  <c r="P116" i="4"/>
  <c r="R116" i="4"/>
  <c r="S116" i="4"/>
  <c r="Q116" i="4"/>
  <c r="P36" i="4"/>
  <c r="R36" i="4"/>
  <c r="Q36" i="4"/>
  <c r="S36" i="4"/>
  <c r="R9" i="4"/>
  <c r="P9" i="4"/>
  <c r="Q9" i="4"/>
  <c r="S9" i="4"/>
  <c r="R40" i="4"/>
  <c r="P40" i="4"/>
  <c r="Q40" i="4"/>
  <c r="S40" i="4"/>
  <c r="P41" i="4"/>
  <c r="R41" i="4"/>
  <c r="S41" i="4"/>
  <c r="Q41" i="4"/>
  <c r="P19" i="4"/>
  <c r="R19" i="4"/>
  <c r="S19" i="4"/>
  <c r="Q19" i="4"/>
  <c r="P52" i="4"/>
  <c r="R52" i="4"/>
  <c r="S52" i="4"/>
  <c r="Q52" i="4"/>
  <c r="P68" i="4"/>
  <c r="R68" i="4"/>
  <c r="Q68" i="4"/>
  <c r="S68" i="4"/>
  <c r="P51" i="4"/>
  <c r="R51" i="4"/>
  <c r="S51" i="4"/>
  <c r="Q51" i="4"/>
  <c r="R69" i="4"/>
  <c r="P69" i="4"/>
  <c r="Q69" i="4"/>
  <c r="S69" i="4"/>
  <c r="R33" i="4"/>
  <c r="P33" i="4"/>
  <c r="S33" i="4"/>
  <c r="Q33" i="4"/>
  <c r="P65" i="4"/>
  <c r="R65" i="4"/>
  <c r="Q65" i="4"/>
  <c r="S65" i="4"/>
  <c r="R15" i="4"/>
  <c r="P15" i="4"/>
  <c r="Q15" i="4"/>
  <c r="S15" i="4"/>
  <c r="P67" i="4"/>
  <c r="R67" i="4"/>
  <c r="Q67" i="4"/>
  <c r="S67" i="4"/>
  <c r="R86" i="4"/>
  <c r="P86" i="4"/>
  <c r="Q86" i="4"/>
  <c r="S86" i="4"/>
  <c r="P91" i="4"/>
  <c r="R91" i="4"/>
  <c r="S91" i="4"/>
  <c r="Q91" i="4"/>
  <c r="R88" i="4"/>
  <c r="P88" i="4"/>
  <c r="S88" i="4"/>
  <c r="Q88" i="4"/>
  <c r="P96" i="4"/>
  <c r="R96" i="4"/>
  <c r="Q96" i="4"/>
  <c r="S96" i="4"/>
  <c r="S23" i="4"/>
  <c r="S42" i="4"/>
  <c r="S26" i="4"/>
  <c r="S31" i="4"/>
  <c r="S24" i="4"/>
  <c r="S27" i="4"/>
  <c r="S46" i="4"/>
  <c r="S55" i="4"/>
  <c r="R94" i="4"/>
  <c r="P94" i="4"/>
  <c r="Q94" i="4"/>
  <c r="S94" i="4"/>
  <c r="R79" i="4"/>
  <c r="P79" i="4"/>
  <c r="S79" i="4"/>
  <c r="Q79" i="4"/>
  <c r="P48" i="4"/>
  <c r="R48" i="4"/>
  <c r="S48" i="4"/>
  <c r="Q48" i="4"/>
  <c r="R117" i="4"/>
  <c r="P117" i="4"/>
  <c r="S117" i="4"/>
  <c r="Q117" i="4"/>
  <c r="R118" i="4"/>
  <c r="P118" i="4"/>
  <c r="Q118" i="4"/>
  <c r="S118" i="4"/>
  <c r="P92" i="4"/>
  <c r="R92" i="4"/>
  <c r="Q92" i="4"/>
  <c r="S92" i="4"/>
  <c r="R120" i="4"/>
  <c r="P120" i="4"/>
  <c r="Q120" i="4"/>
  <c r="S120" i="4"/>
  <c r="R87" i="4"/>
  <c r="P87" i="4"/>
  <c r="Q87" i="4"/>
  <c r="S87" i="4"/>
  <c r="P59" i="4"/>
  <c r="R59" i="4"/>
  <c r="Q59" i="4"/>
  <c r="S59" i="4"/>
  <c r="P17" i="4"/>
  <c r="R17" i="4"/>
  <c r="Q17" i="4"/>
  <c r="S17" i="4"/>
  <c r="R14" i="4"/>
  <c r="P14" i="4"/>
  <c r="Q14" i="4"/>
  <c r="S14" i="4"/>
  <c r="P12" i="4"/>
  <c r="R12" i="4"/>
  <c r="S12" i="4"/>
  <c r="Q12" i="4"/>
  <c r="R73" i="4"/>
  <c r="P73" i="4"/>
  <c r="Q73" i="4"/>
  <c r="S73" i="4"/>
  <c r="P64" i="4"/>
  <c r="R64" i="4"/>
  <c r="Q64" i="4"/>
  <c r="S64" i="4"/>
  <c r="R105" i="4"/>
  <c r="P105" i="4"/>
  <c r="S105" i="4"/>
  <c r="Q105" i="4"/>
  <c r="R101" i="4"/>
  <c r="P101" i="4"/>
  <c r="Q101" i="4"/>
  <c r="S101" i="4"/>
  <c r="R71" i="4"/>
  <c r="P71" i="4"/>
  <c r="Q71" i="4"/>
  <c r="S71" i="4"/>
  <c r="R8" i="4"/>
  <c r="P8" i="4"/>
  <c r="P27" i="4"/>
  <c r="P42" i="4"/>
  <c r="P31" i="4"/>
  <c r="P23" i="4"/>
  <c r="P24" i="4"/>
  <c r="S8" i="4"/>
  <c r="Q8" i="4"/>
  <c r="R58" i="4"/>
  <c r="P58" i="4"/>
  <c r="S58" i="4"/>
  <c r="Q58" i="4"/>
  <c r="P28" i="4"/>
  <c r="R28" i="4"/>
  <c r="S28" i="4"/>
  <c r="Q28" i="4"/>
  <c r="P100" i="4"/>
  <c r="R100" i="4"/>
  <c r="S100" i="4"/>
  <c r="Q100" i="4"/>
  <c r="P44" i="4"/>
  <c r="R44" i="4"/>
  <c r="Q44" i="4"/>
  <c r="S44" i="4"/>
  <c r="P20" i="4"/>
  <c r="R20" i="4"/>
  <c r="S20" i="4"/>
  <c r="Q20" i="4"/>
  <c r="R77" i="4"/>
  <c r="P77" i="4"/>
  <c r="S77" i="4"/>
  <c r="Q77" i="4"/>
  <c r="P89" i="4"/>
  <c r="R89" i="4"/>
  <c r="S89" i="4"/>
  <c r="Q89" i="4"/>
  <c r="R97" i="4"/>
  <c r="P97" i="4"/>
  <c r="S97" i="4"/>
  <c r="Q97" i="4"/>
  <c r="R63" i="4"/>
  <c r="P63" i="4"/>
  <c r="Q63" i="4"/>
  <c r="S63" i="4"/>
  <c r="R112" i="4"/>
  <c r="P112" i="4"/>
  <c r="Q112" i="4"/>
  <c r="S112" i="4"/>
  <c r="R62" i="4"/>
  <c r="P62" i="4"/>
  <c r="Q62" i="4"/>
  <c r="S62" i="4"/>
  <c r="R106" i="4"/>
  <c r="P106" i="4"/>
  <c r="S106" i="4"/>
  <c r="Q106" i="4"/>
  <c r="R114" i="4"/>
  <c r="P114" i="4"/>
  <c r="Q114" i="4"/>
  <c r="S114" i="4"/>
  <c r="P108" i="4"/>
  <c r="R108" i="4"/>
  <c r="Q108" i="4"/>
  <c r="S108" i="4"/>
  <c r="P11" i="4"/>
  <c r="R11" i="4"/>
  <c r="Q11" i="4"/>
  <c r="S11" i="4"/>
  <c r="P32" i="4"/>
  <c r="R32" i="4"/>
  <c r="S32" i="4"/>
  <c r="Q32" i="4"/>
  <c r="Q23" i="4"/>
  <c r="Q27" i="4"/>
  <c r="Q26" i="4"/>
  <c r="Q55" i="4"/>
  <c r="Q46" i="4"/>
  <c r="Q24" i="4"/>
  <c r="Q42" i="4"/>
  <c r="Q31" i="4"/>
  <c r="AD33" i="1"/>
  <c r="AD11" i="1"/>
  <c r="AD22" i="1"/>
  <c r="AD30" i="1"/>
  <c r="AD18" i="1"/>
  <c r="AD17" i="1"/>
  <c r="AD58" i="1"/>
  <c r="AD21" i="1"/>
  <c r="AD12" i="1"/>
  <c r="AD20" i="1"/>
  <c r="AD85" i="1"/>
  <c r="AD112" i="1"/>
  <c r="AD74" i="1"/>
  <c r="AD34" i="1"/>
  <c r="AD23" i="1"/>
  <c r="AD15" i="1"/>
  <c r="AD46" i="1"/>
  <c r="AD72" i="1"/>
  <c r="AD102" i="1"/>
  <c r="AD31" i="1"/>
  <c r="AD28" i="1"/>
  <c r="AD10" i="1"/>
  <c r="AD40" i="1"/>
  <c r="AD61" i="1"/>
  <c r="AD26" i="1"/>
  <c r="AD115" i="1"/>
  <c r="AD121" i="1"/>
  <c r="AD84" i="1"/>
  <c r="AD97" i="1"/>
  <c r="AD79" i="1"/>
  <c r="N7" i="1"/>
  <c r="AA7" i="1"/>
  <c r="Q7" i="1"/>
  <c r="S7" i="1"/>
  <c r="AC7" i="1"/>
  <c r="R7" i="1"/>
  <c r="Z7" i="1"/>
  <c r="W7" i="1"/>
  <c r="V7" i="1"/>
  <c r="T7" i="1"/>
  <c r="P7" i="1"/>
  <c r="U7" i="1"/>
  <c r="X7" i="1"/>
  <c r="AB7" i="1"/>
  <c r="M7" i="1"/>
  <c r="O7" i="1"/>
  <c r="T32" i="4" l="1"/>
  <c r="T23" i="4"/>
  <c r="T48" i="4"/>
  <c r="T54" i="4"/>
  <c r="T102" i="4"/>
  <c r="T39" i="4"/>
  <c r="T119" i="4"/>
  <c r="T104" i="4"/>
  <c r="T13" i="4"/>
  <c r="T31" i="4"/>
  <c r="T42" i="4"/>
  <c r="T25" i="4"/>
  <c r="T88" i="4"/>
  <c r="T46" i="4"/>
  <c r="T62" i="4"/>
  <c r="T64" i="4"/>
  <c r="T79" i="4"/>
  <c r="S2" i="4"/>
  <c r="T52" i="4"/>
  <c r="T49" i="4"/>
  <c r="T113" i="4"/>
  <c r="T84" i="4"/>
  <c r="T115" i="4"/>
  <c r="T60" i="4"/>
  <c r="T44" i="4"/>
  <c r="T117" i="4"/>
  <c r="T51" i="4"/>
  <c r="T41" i="4"/>
  <c r="T116" i="4"/>
  <c r="T78" i="4"/>
  <c r="Q2" i="4"/>
  <c r="T12" i="4"/>
  <c r="T111" i="4"/>
  <c r="T74" i="4"/>
  <c r="T57" i="4"/>
  <c r="T30" i="4"/>
  <c r="T66" i="4"/>
  <c r="T10" i="4"/>
  <c r="T112" i="4"/>
  <c r="T77" i="4"/>
  <c r="T96" i="4"/>
  <c r="T108" i="4"/>
  <c r="T28" i="4"/>
  <c r="T8" i="4"/>
  <c r="T9" i="4"/>
  <c r="T72" i="4"/>
  <c r="T47" i="4"/>
  <c r="T22" i="4"/>
  <c r="T85" i="4"/>
  <c r="T38" i="4"/>
  <c r="T55" i="4"/>
  <c r="T11" i="4"/>
  <c r="T89" i="4"/>
  <c r="T100" i="4"/>
  <c r="T105" i="4"/>
  <c r="T17" i="4"/>
  <c r="T92" i="4"/>
  <c r="T40" i="4"/>
  <c r="T45" i="4"/>
  <c r="T53" i="4"/>
  <c r="T18" i="4"/>
  <c r="T98" i="4"/>
  <c r="T93" i="4"/>
  <c r="T90" i="4"/>
  <c r="T82" i="4"/>
  <c r="T50" i="4"/>
  <c r="T21" i="4"/>
  <c r="T101" i="4"/>
  <c r="T15" i="4"/>
  <c r="T114" i="4"/>
  <c r="T63" i="4"/>
  <c r="T58" i="4"/>
  <c r="T87" i="4"/>
  <c r="P2" i="4"/>
  <c r="T7" i="4"/>
  <c r="T43" i="4"/>
  <c r="T80" i="4"/>
  <c r="T107" i="4"/>
  <c r="T76" i="4"/>
  <c r="T103" i="4"/>
  <c r="T20" i="4"/>
  <c r="T71" i="4"/>
  <c r="T69" i="4"/>
  <c r="R2" i="4"/>
  <c r="T95" i="4"/>
  <c r="T61" i="4"/>
  <c r="T110" i="4"/>
  <c r="T29" i="4"/>
  <c r="T70" i="4"/>
  <c r="T34" i="4"/>
  <c r="T27" i="4"/>
  <c r="T73" i="4"/>
  <c r="T118" i="4"/>
  <c r="T94" i="4"/>
  <c r="T67" i="4"/>
  <c r="T19" i="4"/>
  <c r="T36" i="4"/>
  <c r="T59" i="4"/>
  <c r="T86" i="4"/>
  <c r="T33" i="4"/>
  <c r="T99" i="4"/>
  <c r="T81" i="4"/>
  <c r="T37" i="4"/>
  <c r="T56" i="4"/>
  <c r="T26" i="4"/>
  <c r="T106" i="4"/>
  <c r="T97" i="4"/>
  <c r="T24" i="4"/>
  <c r="T14" i="4"/>
  <c r="T120" i="4"/>
  <c r="T91" i="4"/>
  <c r="T65" i="4"/>
  <c r="T68" i="4"/>
  <c r="T109" i="4"/>
  <c r="T75" i="4"/>
  <c r="T35" i="4"/>
  <c r="T83" i="4"/>
  <c r="T16" i="4"/>
  <c r="N2" i="1"/>
  <c r="Y7" i="1"/>
  <c r="AD7" i="1" s="1"/>
  <c r="O2" i="1"/>
  <c r="P1" i="4" l="1"/>
  <c r="N1" i="1"/>
  <c r="T2" i="1"/>
  <c r="Z2" i="1"/>
  <c r="X2" i="1"/>
  <c r="AC2" i="1"/>
  <c r="P2" i="1"/>
  <c r="V2" i="1"/>
  <c r="S2" i="1"/>
  <c r="U2" i="1"/>
  <c r="R2" i="1"/>
  <c r="Q2" i="1"/>
  <c r="Y2" i="1"/>
  <c r="AA2" i="1"/>
  <c r="W2" i="1"/>
  <c r="AB2" i="1"/>
  <c r="P1" i="1" l="1"/>
</calcChain>
</file>

<file path=xl/sharedStrings.xml><?xml version="1.0" encoding="utf-8"?>
<sst xmlns="http://schemas.openxmlformats.org/spreadsheetml/2006/main" count="997" uniqueCount="309">
  <si>
    <r>
      <t xml:space="preserve">Top 3 Count - Overall &amp; </t>
    </r>
    <r>
      <rPr>
        <sz val="11"/>
        <color rgb="FF7030A0"/>
        <rFont val="Aptos Narrow"/>
        <family val="2"/>
        <scheme val="minor"/>
      </rPr>
      <t>Age Group</t>
    </r>
    <r>
      <rPr>
        <sz val="11"/>
        <color theme="1"/>
        <rFont val="Aptos Narrow"/>
        <family val="2"/>
        <scheme val="minor"/>
      </rPr>
      <t xml:space="preserve"> </t>
    </r>
  </si>
  <si>
    <r>
      <t xml:space="preserve">Top 3 Count - Gender &amp; </t>
    </r>
    <r>
      <rPr>
        <sz val="11"/>
        <color rgb="FF7030A0"/>
        <rFont val="Aptos Narrow"/>
        <family val="2"/>
        <scheme val="minor"/>
      </rPr>
      <t>Age Group</t>
    </r>
    <r>
      <rPr>
        <sz val="11"/>
        <color theme="1"/>
        <rFont val="Aptos Narrow"/>
        <family val="2"/>
        <scheme val="minor"/>
      </rPr>
      <t xml:space="preserve"> </t>
    </r>
  </si>
  <si>
    <t>F</t>
  </si>
  <si>
    <t>M</t>
  </si>
  <si>
    <t>18-29</t>
  </si>
  <si>
    <t>30-39</t>
  </si>
  <si>
    <t>40-49</t>
  </si>
  <si>
    <t>50-59</t>
  </si>
  <si>
    <t>60-64</t>
  </si>
  <si>
    <t>65-69</t>
  </si>
  <si>
    <t>70-99</t>
  </si>
  <si>
    <t>Name</t>
  </si>
  <si>
    <t>No. of Eligible Runs (capped at best 12)</t>
  </si>
  <si>
    <t>Total Vol. Points</t>
  </si>
  <si>
    <t>Total Scoring Events 
(12 to Qualify)</t>
  </si>
  <si>
    <t>Age Group</t>
  </si>
  <si>
    <t>Gender</t>
  </si>
  <si>
    <t>Overall Place</t>
  </si>
  <si>
    <t>Overall Female Place</t>
  </si>
  <si>
    <t>Overall Male place</t>
  </si>
  <si>
    <t>Top 3</t>
  </si>
  <si>
    <t>KIM, BJ</t>
  </si>
  <si>
    <t>OSBORNE, TABITHA</t>
  </si>
  <si>
    <t>Abbas Adib, Yahya</t>
  </si>
  <si>
    <t>Ambrose, Kyle</t>
  </si>
  <si>
    <t>Armit, Brian</t>
  </si>
  <si>
    <t>Arnold, David</t>
  </si>
  <si>
    <t>Arnold, Vanessa</t>
  </si>
  <si>
    <t>Ashman, Nadine</t>
  </si>
  <si>
    <t>Barra, Jason</t>
  </si>
  <si>
    <t>Beil, Lyndie</t>
  </si>
  <si>
    <t>Benson, Trischa</t>
  </si>
  <si>
    <t>Bingley, Desley</t>
  </si>
  <si>
    <t>Boschen, Matthew</t>
  </si>
  <si>
    <t>Bowden, Rob</t>
  </si>
  <si>
    <t>Brooke-Taylor, David</t>
  </si>
  <si>
    <t>Carter, Brendan</t>
  </si>
  <si>
    <t>Caspani, Angelina</t>
  </si>
  <si>
    <t>Chetham-O'Connor, Sam</t>
  </si>
  <si>
    <t>Clayton, Sarah</t>
  </si>
  <si>
    <t>Colbran, George</t>
  </si>
  <si>
    <t>Corke, Michael</t>
  </si>
  <si>
    <t>Cox, Sherry</t>
  </si>
  <si>
    <t>Croese, John</t>
  </si>
  <si>
    <t>Cullen, David</t>
  </si>
  <si>
    <t>Davies, Judy</t>
  </si>
  <si>
    <t>Dawson, Edward</t>
  </si>
  <si>
    <t>Dawson, William</t>
  </si>
  <si>
    <t>Doherty, Bill</t>
  </si>
  <si>
    <t>Doherty, Sue</t>
  </si>
  <si>
    <t>Donoghue, Mary</t>
  </si>
  <si>
    <t>Donoghue, Mike</t>
  </si>
  <si>
    <t>Down, Bob</t>
  </si>
  <si>
    <t>Eriksen, Dale</t>
  </si>
  <si>
    <t>Evans, Derrick</t>
  </si>
  <si>
    <t>Finlay, Coral</t>
  </si>
  <si>
    <t>Fitzsimmons, Michael</t>
  </si>
  <si>
    <t>Flynn-Pittar, Dee</t>
  </si>
  <si>
    <t>Ford, Geoff</t>
  </si>
  <si>
    <t>Fuller, Robert</t>
  </si>
  <si>
    <t>Graham, Alan</t>
  </si>
  <si>
    <t>Graham, Nicole</t>
  </si>
  <si>
    <t>Grubba, Tracey</t>
  </si>
  <si>
    <t>Guney, Irem</t>
  </si>
  <si>
    <t>Hall, Audrey</t>
  </si>
  <si>
    <t>Hanley, Peter</t>
  </si>
  <si>
    <t>Hannay, Andrew</t>
  </si>
  <si>
    <t>Hannay, Anne</t>
  </si>
  <si>
    <t>Hobson, Cheryl</t>
  </si>
  <si>
    <t>Hockings, Tony</t>
  </si>
  <si>
    <t>Hore, Barry</t>
  </si>
  <si>
    <t>Humberdross, Misti</t>
  </si>
  <si>
    <t>Irving, Nathan</t>
  </si>
  <si>
    <t>James, Bob</t>
  </si>
  <si>
    <t>Johnson, Lia</t>
  </si>
  <si>
    <t>Johnstone, Angus</t>
  </si>
  <si>
    <t>Kelso, Sylvia</t>
  </si>
  <si>
    <t>Kemei, Joseph</t>
  </si>
  <si>
    <t>Kilroy, Azure</t>
  </si>
  <si>
    <t>Kilroy, Desmond</t>
  </si>
  <si>
    <t>Kilroy, Skyla</t>
  </si>
  <si>
    <t>Kirby, Adrian</t>
  </si>
  <si>
    <t>Knight, Meghan</t>
  </si>
  <si>
    <t>Kruske, Alicia</t>
  </si>
  <si>
    <t>Labuschagne, Celeste</t>
  </si>
  <si>
    <t>Labuschagne, Rosemarie</t>
  </si>
  <si>
    <t>Leitch, Campbell</t>
  </si>
  <si>
    <t>Low, Carmen</t>
  </si>
  <si>
    <t>Maguire, Gerry</t>
  </si>
  <si>
    <t>Mayhew, Susan</t>
  </si>
  <si>
    <t>McConochie, Michelle</t>
  </si>
  <si>
    <t>McInnes, Scott</t>
  </si>
  <si>
    <t>Mckenzie, Jaeden</t>
  </si>
  <si>
    <t>McNabb, William</t>
  </si>
  <si>
    <t>Mellors, Holly</t>
  </si>
  <si>
    <t>Murphy, Peter</t>
  </si>
  <si>
    <t>Musumba, Crispin</t>
  </si>
  <si>
    <t>Mwaria, David</t>
  </si>
  <si>
    <t>Neimanis, Peter</t>
  </si>
  <si>
    <t>Newnham, Colleen</t>
  </si>
  <si>
    <t>Niemi, Noah</t>
  </si>
  <si>
    <t>O'Connor, Laura</t>
  </si>
  <si>
    <t>O'Connor, Nuala</t>
  </si>
  <si>
    <t>O'Loghlen, Ricky</t>
  </si>
  <si>
    <t>Osborne, Tabitha</t>
  </si>
  <si>
    <t>Pain, Tilley</t>
  </si>
  <si>
    <t>Parker, Rod</t>
  </si>
  <si>
    <t>Part, Bert</t>
  </si>
  <si>
    <t>Punshon, Michael</t>
  </si>
  <si>
    <t>Richardson, Wendy</t>
  </si>
  <si>
    <t>Rintoul, Leigh</t>
  </si>
  <si>
    <t>Rubach, Jeff</t>
  </si>
  <si>
    <t>Sense, Meg</t>
  </si>
  <si>
    <t>Sewell, David</t>
  </si>
  <si>
    <t>Shephard, Greg</t>
  </si>
  <si>
    <t>Sibley, Jack</t>
  </si>
  <si>
    <t>Sieburn, Alexandra</t>
  </si>
  <si>
    <t>Sieburn, Angela</t>
  </si>
  <si>
    <t>Sieburn, Elizabeth</t>
  </si>
  <si>
    <t>Sieburn, Jonathon</t>
  </si>
  <si>
    <t>Sieburn, Madeleine</t>
  </si>
  <si>
    <t>Sieburn, Zachary</t>
  </si>
  <si>
    <t>Smith, Mathew</t>
  </si>
  <si>
    <t>Stanton, Geoff</t>
  </si>
  <si>
    <t>Stevens, Alec</t>
  </si>
  <si>
    <t>Sue Yek, William</t>
  </si>
  <si>
    <t>Sullivan, Amanda</t>
  </si>
  <si>
    <t>Tirendi, Francesco</t>
  </si>
  <si>
    <t>Turner, Jason</t>
  </si>
  <si>
    <t>Vollmerhause, Scott</t>
  </si>
  <si>
    <t>Wharton, David</t>
  </si>
  <si>
    <t>Wharton, Ekaterina</t>
  </si>
  <si>
    <t>Williams, Catie</t>
  </si>
  <si>
    <t>Williams, Eamon</t>
  </si>
  <si>
    <t>Wood, Kyle</t>
  </si>
  <si>
    <t>Zevenbergen, Christina</t>
  </si>
  <si>
    <t>Zevenbergen, Marcel</t>
  </si>
  <si>
    <t>Jnr</t>
  </si>
  <si>
    <t>Times Volunteered</t>
  </si>
  <si>
    <t>Average Members Only Run Place</t>
  </si>
  <si>
    <t>Total Runs in 2025</t>
  </si>
  <si>
    <t>Points-Best 12 for Long Course c'ship runs</t>
  </si>
  <si>
    <t>Adult</t>
  </si>
  <si>
    <t>1 x Long/ 16 x Short/ 2 x Vol</t>
  </si>
  <si>
    <t>1 x Long/ 21 x Short/ 1 x Vol</t>
  </si>
  <si>
    <t>1 x Long/ 17 x Short/ 0 x Vol</t>
  </si>
  <si>
    <t>0 x Long/ 20 x Short/ 5 x Vol</t>
  </si>
  <si>
    <t>0 x Long/ 11 x Short/ 3 x Vol</t>
  </si>
  <si>
    <t>1 x Long/ 23 x Short/ 3 x Vol</t>
  </si>
  <si>
    <t>0 x Long/ 20 x Short/ 4 x Vol</t>
  </si>
  <si>
    <t>0 x Long/ 10 x Short/ 5 x Vol</t>
  </si>
  <si>
    <t>10 x Long/ 10 x Short/ 3 x Vol</t>
  </si>
  <si>
    <t>0 x Long/ 21 x Short/ 0 x Vol</t>
  </si>
  <si>
    <t>0 x Long/ 14 x Short/ 3 x Vol</t>
  </si>
  <si>
    <t>1 x Long/ 9 x Short/ 2 x Vol</t>
  </si>
  <si>
    <t>2 x Long/ 9 x Short/ 4 x Vol</t>
  </si>
  <si>
    <t>0 x Long/ 9 x Short/ 1 x Vol</t>
  </si>
  <si>
    <t>0 x Long/ 10 x Short/ 0 x Vol</t>
  </si>
  <si>
    <t>1 x Long/ 7 x Short/ 3 x Vol</t>
  </si>
  <si>
    <t>2 x Long/ 7 x Short/ 2 x Vol</t>
  </si>
  <si>
    <t>1 x Long/ 7 x Short/ 2 x Vol</t>
  </si>
  <si>
    <t>13 x Long/ 7 x Short/ 5 x Vol</t>
  </si>
  <si>
    <t>5 x Long/ 6 x Short/ 2 x Vol</t>
  </si>
  <si>
    <t>2 x Long/ 6 x Short/ 0 x Vol</t>
  </si>
  <si>
    <t>0 x Long/ 6 x Short/ 0 x Vol</t>
  </si>
  <si>
    <t>19 x Long/ 5 x Short/ 1 x Vol</t>
  </si>
  <si>
    <t>1 x Long/ 4 x Short/ 1 x Vol</t>
  </si>
  <si>
    <t>19 x Long/ 5 x Short/ 0 x Vol</t>
  </si>
  <si>
    <t>12 x Long/ 5 x Short/ 0 x Vol</t>
  </si>
  <si>
    <t>8 x Long/ 3 x Short/ 3 x Vol</t>
  </si>
  <si>
    <t>0 x Long/ 3 x Short/ 1 x Vol</t>
  </si>
  <si>
    <t>13 x Long/ 2 x Short/ 10 x Vol</t>
  </si>
  <si>
    <t>3 x Long/ 4 x Short/ 0 x Vol</t>
  </si>
  <si>
    <t>0 x Long/ 4 x Short/ 0 x Vol</t>
  </si>
  <si>
    <t>2 x Long/ 3 x Short/ 1 x Vol</t>
  </si>
  <si>
    <t>18 x Long/ 2 x Short/ 2 x Vol</t>
  </si>
  <si>
    <t>9 x Long/ 2 x Short/ 2 x Vol</t>
  </si>
  <si>
    <t>7 x Long/ 3 x Short/ 0 x Vol</t>
  </si>
  <si>
    <t>24 x Long/ 1 x Short/ 5 x Vol</t>
  </si>
  <si>
    <t>13 x Long/ 1 x Short/ 4 x Vol</t>
  </si>
  <si>
    <t>23 x Long/ 1 x Short/ 5 x Vol</t>
  </si>
  <si>
    <t>21 x Long/ 3 x Short/ 2 x Vol</t>
  </si>
  <si>
    <t>1 x Long/ 3 x Short/ 0 x Vol</t>
  </si>
  <si>
    <t>4 x Long/ 2 x Short/ 1 x Vol</t>
  </si>
  <si>
    <t>0 x Long/ 2 x Short/ 1 x Vol</t>
  </si>
  <si>
    <t>5 x Long/ 1 x Short/ 1 x Vol</t>
  </si>
  <si>
    <t>2 x Long/ 2 x Short/ 0 x Vol</t>
  </si>
  <si>
    <t>15 x Long/ 1 x Short/ 1 x Vol</t>
  </si>
  <si>
    <t>10 x Long/ 2 x Short/ 0 x Vol</t>
  </si>
  <si>
    <t>1 x Long/ 1 x Short/ 0 x Vol</t>
  </si>
  <si>
    <t>0 x Long/ 1 x Short/ 0 x Vol</t>
  </si>
  <si>
    <t>7 x Long/ 1 x Short/ 0 x Vol</t>
  </si>
  <si>
    <t>10 x Long/ 1 x Short/ 0 x Vol</t>
  </si>
  <si>
    <t>14 x Long/ 1 x Short/ 0 x Vol</t>
  </si>
  <si>
    <t>2 x Long/ 1 x Short/ 0 x Vol</t>
  </si>
  <si>
    <t>2 x Long/ 0 x Short/ 0 x Vol</t>
  </si>
  <si>
    <t>0 x Long/ 0 x Short/ 0 x Vol</t>
  </si>
  <si>
    <t>21 x Long/ 0 x Short/ 2 x Vol</t>
  </si>
  <si>
    <t>23 x Long/ 0 x Short/ 0 x Vol</t>
  </si>
  <si>
    <t>20 x Long/ 0 x Short/ 0 x Vol</t>
  </si>
  <si>
    <t>10 x Long/ 0 x Short/ 0 x Vol</t>
  </si>
  <si>
    <t>22 x Long/ 0 x Short/ 0 x Vol</t>
  </si>
  <si>
    <t>6 x Long/ 0 x Short/ 0 x Vol</t>
  </si>
  <si>
    <t>17 x Long/ 0 x Short/ 2 x Vol</t>
  </si>
  <si>
    <t>23 x Long/ 0 x Short/ 4 x Vol</t>
  </si>
  <si>
    <t>3 x Long/ 0 x Short/ 0 x Vol</t>
  </si>
  <si>
    <t>15 x Long/ 0 x Short/ 0 x Vol</t>
  </si>
  <si>
    <t>25 x Long/ 0 x Short/ 0 x Vol</t>
  </si>
  <si>
    <t>10 x Long/ 0 x Short/ 2 x Vol</t>
  </si>
  <si>
    <t>13 x Long/ 0 x Short/ 1 x Vol</t>
  </si>
  <si>
    <t>11 x Long/ 0 x Short/ 1 x Vol</t>
  </si>
  <si>
    <t>22 x Long/ 0 x Short/ 2 x Vol</t>
  </si>
  <si>
    <t>14 x Long/ 0 x Short/ 0 x Vol</t>
  </si>
  <si>
    <t>9 x Long/ 0 x Short/ 0 x Vol</t>
  </si>
  <si>
    <t>7 x Long/ 0 x Short/ 0 x Vol</t>
  </si>
  <si>
    <t>5 x Long/ 0 x Short/ 0 x Vol</t>
  </si>
  <si>
    <t>1 x Long/ 0 x Short/ 0 x Vol</t>
  </si>
  <si>
    <t>8 x Long/ 0 x Short/ 1 x Vol</t>
  </si>
  <si>
    <t>15 x Long/ 0 x Short/ 1 x Vol</t>
  </si>
  <si>
    <t>16 x Long/ 0 x Short/ 2 x Vol</t>
  </si>
  <si>
    <t>4 x Long/ 0 x Short/ 0 x Vol</t>
  </si>
  <si>
    <t>4 x Long/ 0 x Short/ 1 x Vol</t>
  </si>
  <si>
    <t>0 x Long/ 0 x Short/ 1 x Vol</t>
  </si>
  <si>
    <t>24 x Long/1 x Short/5 x Vol</t>
  </si>
  <si>
    <t>23 x Long/1 x Short/5 x Vol</t>
  </si>
  <si>
    <t>23 x Long/0 x Short/0 x Vol</t>
  </si>
  <si>
    <t>25 x Long/0 x Short/0 x Vol</t>
  </si>
  <si>
    <t>22 x Long/0 x Short/0 x Vol</t>
  </si>
  <si>
    <t>14 x Long/0 x Short/0 x Vol</t>
  </si>
  <si>
    <t>15 x Long/0 x Short/1 x Vol</t>
  </si>
  <si>
    <t>16 x Long/0 x Short/2 x Vol</t>
  </si>
  <si>
    <t>17 x Long/0 x Short/2 x Vol</t>
  </si>
  <si>
    <t>20 x Long/0 x Short/0 x Vol</t>
  </si>
  <si>
    <t>13 x Long/1 x Short/4 x Vol</t>
  </si>
  <si>
    <t>14 x Long/1 x Short/0 x Vol</t>
  </si>
  <si>
    <t>15 x Long/0 x Short/0 x Vol</t>
  </si>
  <si>
    <t>21 x Long/3 x Short/2 x Vol</t>
  </si>
  <si>
    <t>13 x Long/2 x Short/10 x Vol</t>
  </si>
  <si>
    <t>22 x Long/0 x Short/2 x Vol</t>
  </si>
  <si>
    <t>19 x Long/5 x Short/0 x Vol</t>
  </si>
  <si>
    <t>9 x Long/2 x Short/2 x Vol</t>
  </si>
  <si>
    <t>23 x Long/0 x Short/4 x Vol</t>
  </si>
  <si>
    <t>11 x Long/0 x Short/1 x Vol</t>
  </si>
  <si>
    <t>13 x Long/7 x Short/5 x Vol</t>
  </si>
  <si>
    <t>15 x Long/1 x Short/1 x Vol</t>
  </si>
  <si>
    <t>19 x Long/5 x Short/1 x Vol</t>
  </si>
  <si>
    <t>18 x Long/2 x Short/2 x Vol</t>
  </si>
  <si>
    <t>13 x Long/0 x Short/1 x Vol</t>
  </si>
  <si>
    <t>10 x Long/0 x Short/2 x Vol</t>
  </si>
  <si>
    <t>12 x Long/5 x Short/0 x Vol</t>
  </si>
  <si>
    <t>10 x Long/1 x Short/0 x Vol</t>
  </si>
  <si>
    <t>8 x Long/0 x Short/1 x Vol</t>
  </si>
  <si>
    <t>10 x Long/0 x Short/0 x Vol</t>
  </si>
  <si>
    <t>10 x Long/2 x Short/0 x Vol</t>
  </si>
  <si>
    <t>8 x Long/3 x Short/3 x Vol</t>
  </si>
  <si>
    <t>10 x Long/10 x Short/3 x Vol</t>
  </si>
  <si>
    <t>9 x Long/0 x Short/0 x Vol</t>
  </si>
  <si>
    <t>7 x Long/1 x Short/0 x Vol</t>
  </si>
  <si>
    <t>7 x Long/0 x Short/0 x Vol</t>
  </si>
  <si>
    <t>5 x Long/6 x Short/2 x Vol</t>
  </si>
  <si>
    <t>6 x Long/0 x Short/0 x Vol</t>
  </si>
  <si>
    <t>5 x Long/1 x Short/1 x Vol</t>
  </si>
  <si>
    <t>7 x Long/3 x Short/0 x Vol</t>
  </si>
  <si>
    <t>5 x Long/0 x Short/0 x Vol</t>
  </si>
  <si>
    <t>4 x Long/0 x Short/1 x Vol</t>
  </si>
  <si>
    <t>4 x Long/2 x Short/1 x Vol</t>
  </si>
  <si>
    <t>4 x Long/0 x Short/0 x Vol</t>
  </si>
  <si>
    <t>2 x Long/9 x Short/4 x Vol</t>
  </si>
  <si>
    <t>3 x Long/0 x Short/0 x Vol</t>
  </si>
  <si>
    <t>2 x Long/7 x Short/2 x Vol</t>
  </si>
  <si>
    <t>1 x Long/7 x Short/3 x Vol</t>
  </si>
  <si>
    <t>1 x Long/9 x Short/2 x Vol</t>
  </si>
  <si>
    <t>1 x Long/7 x Short/2 x Vol</t>
  </si>
  <si>
    <t>2 x Long/3 x Short/1 x Vol</t>
  </si>
  <si>
    <t>2 x Long/0 x Short/0 x Vol</t>
  </si>
  <si>
    <t>2 x Long/2 x Short/0 x Vol</t>
  </si>
  <si>
    <t>2 x Long/1 x Short/0 x Vol</t>
  </si>
  <si>
    <t>3 x Long/4 x Short/0 x Vol</t>
  </si>
  <si>
    <t>2 x Long/6 x Short/0 x Vol</t>
  </si>
  <si>
    <t>1 x Long/4 x Short/1 x Vol</t>
  </si>
  <si>
    <t>1 x Long/1 x Short/0 x Vol</t>
  </si>
  <si>
    <t>1 x Long/0 x Short/0 x Vol</t>
  </si>
  <si>
    <t>1 x Long/16 x Short/2 x Vol</t>
  </si>
  <si>
    <t>1 x Long/17 x Short/0 x Vol</t>
  </si>
  <si>
    <t>1 x Long/3 x Short/0 x Vol</t>
  </si>
  <si>
    <t>0 x Long/0 x Short/0 x Vol</t>
  </si>
  <si>
    <t>0 x Long/14 x Short/3 x Vol</t>
  </si>
  <si>
    <t>0 x Long/10 x Short/0 x Vol</t>
  </si>
  <si>
    <t>0 x Long/2 x Short/1 x Vol</t>
  </si>
  <si>
    <t>0 x Long/1 x Short/0 x Vol</t>
  </si>
  <si>
    <t>0 x Long/20 x Short/4 x Vol</t>
  </si>
  <si>
    <t>0 x Long/21 x Short/0 x Vol</t>
  </si>
  <si>
    <t>0 x Long/4 x Short/0 x Vol</t>
  </si>
  <si>
    <t>0 x Long/6 x Short/0 x Vol</t>
  </si>
  <si>
    <t>0 x Long/3 x Short/1 x Vol</t>
  </si>
  <si>
    <t>0 x Long/10 x Short/5 x Vol</t>
  </si>
  <si>
    <t>1 x Long/21 x Short/1 x Vol</t>
  </si>
  <si>
    <t>0 x Long/11 x Short/3 x Vol</t>
  </si>
  <si>
    <t>0 x Long/9 x Short/1 x Vol</t>
  </si>
  <si>
    <t>0 x Long/20 x Short/5 x Vol</t>
  </si>
  <si>
    <t>0 x Long/0 x Short/1 x Vol</t>
  </si>
  <si>
    <t>1 x Long/23 x Short/3 x Vol</t>
  </si>
  <si>
    <t>Times Volunteered for Club points
(Max 2)</t>
  </si>
  <si>
    <t>Total Champion
ship Points</t>
  </si>
  <si>
    <t>Must have been a member and to be eligible for club championship must have 12 point scoring events (12 long runs or 11 long runs + 1 vol or 10 long runs + 2 vol)</t>
  </si>
  <si>
    <r>
      <t xml:space="preserve">Townsville Road Runners - 2025 Club Championship - Long Course
</t>
    </r>
    <r>
      <rPr>
        <sz val="11"/>
        <color theme="1"/>
        <rFont val="Aptos Narrow"/>
        <family val="2"/>
        <scheme val="minor"/>
      </rPr>
      <t>To be eligible for club championship must be a member and must have 12 point scoring events (12 long runs or 11 long runs + 1 vol or 10 long runs + 2 vol)</t>
    </r>
  </si>
  <si>
    <r>
      <t>Townsville Road Runners - 2025 Club Championship - Short Course</t>
    </r>
    <r>
      <rPr>
        <sz val="11"/>
        <color theme="1"/>
        <rFont val="Aptos Narrow"/>
        <family val="2"/>
        <scheme val="minor"/>
      </rPr>
      <t xml:space="preserve">
To be eligible for club championship must be a member and must have 12 point scoring events (12 short runs or 11 short runs + 1 vol or 10 short runs + 2 vol).   Juniors need 4 runs.</t>
    </r>
  </si>
  <si>
    <t>Times Volunteered for Club points 
(Max 2)</t>
  </si>
  <si>
    <t>No. of Eligible Runs 
(capped at best 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</si>
</sst>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7030A0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9" xfId="0" applyFont="1" applyBorder="1" applyAlignment="1">
      <alignment vertical="top"/>
    </xf>
    <xf numFmtId="0" fontId="1" fillId="0" borderId="1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center" vertical="top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left"/>
    </xf>
    <xf numFmtId="43" fontId="0" fillId="0" borderId="19" xfId="1" applyFont="1" applyBorder="1" applyAlignment="1">
      <alignment horizontal="center" vertical="top"/>
    </xf>
    <xf numFmtId="43" fontId="0" fillId="0" borderId="24" xfId="1" applyFont="1" applyBorder="1" applyAlignment="1">
      <alignment horizontal="center" vertical="top"/>
    </xf>
    <xf numFmtId="2" fontId="0" fillId="0" borderId="19" xfId="0" applyNumberFormat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1" fillId="0" borderId="9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2" borderId="19" xfId="0" applyFill="1" applyBorder="1" applyAlignment="1">
      <alignment horizontal="center" vertical="top"/>
    </xf>
    <xf numFmtId="2" fontId="0" fillId="2" borderId="19" xfId="0" applyNumberFormat="1" applyFill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27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A165D-8375-42B1-A59B-17AFF86EAF91}">
  <sheetPr>
    <tabColor rgb="FF00B050"/>
    <pageSetUpPr fitToPage="1"/>
  </sheetPr>
  <dimension ref="A1:AH280"/>
  <sheetViews>
    <sheetView tabSelected="1" zoomScale="90" zoomScaleNormal="90" workbookViewId="0">
      <pane xSplit="7" ySplit="6" topLeftCell="H116" activePane="bottomRight" state="frozen"/>
      <selection activeCell="A3" sqref="A3"/>
      <selection pane="topRight" activeCell="H3" sqref="H3"/>
      <selection pane="bottomLeft" activeCell="A7" sqref="A7"/>
      <selection pane="bottomRight" activeCell="A3" sqref="A3:AC121"/>
    </sheetView>
  </sheetViews>
  <sheetFormatPr defaultRowHeight="14.4" outlineLevelRow="1" outlineLevelCol="2" x14ac:dyDescent="0.3"/>
  <cols>
    <col min="1" max="1" width="27.21875" customWidth="1"/>
    <col min="2" max="2" width="25.88671875" style="1" hidden="1" customWidth="1" outlineLevel="1"/>
    <col min="3" max="3" width="11.44140625" style="1" hidden="1" customWidth="1" outlineLevel="1" collapsed="1"/>
    <col min="4" max="4" width="12.5546875" style="1" customWidth="1" outlineLevel="2"/>
    <col min="5" max="5" width="11.6640625" style="1" hidden="1" customWidth="1" outlineLevel="1"/>
    <col min="6" max="6" width="11.6640625" style="1" customWidth="1" outlineLevel="1"/>
    <col min="7" max="7" width="0.44140625" style="1" customWidth="1" outlineLevel="2"/>
    <col min="8" max="8" width="11.5546875" style="1" customWidth="1"/>
    <col min="9" max="9" width="10.6640625" style="1" customWidth="1"/>
    <col min="10" max="10" width="10.109375" style="1" customWidth="1"/>
    <col min="11" max="11" width="9.33203125" style="2" customWidth="1" outlineLevel="1"/>
    <col min="12" max="12" width="8.109375" style="1" customWidth="1" outlineLevel="1"/>
    <col min="13" max="15" width="7.6640625" customWidth="1"/>
    <col min="16" max="16" width="6.6640625" customWidth="1"/>
    <col min="17" max="29" width="6.5546875" customWidth="1"/>
    <col min="30" max="30" width="8.88671875" hidden="1" customWidth="1" outlineLevel="1"/>
    <col min="31" max="31" width="8.88671875" collapsed="1"/>
  </cols>
  <sheetData>
    <row r="1" spans="1:31" ht="15" hidden="1" thickBot="1" x14ac:dyDescent="0.35">
      <c r="B1"/>
      <c r="M1" s="3" t="s">
        <v>0</v>
      </c>
      <c r="N1" s="51">
        <f>N2+O2</f>
        <v>6</v>
      </c>
      <c r="O1" s="52"/>
      <c r="P1" s="51">
        <f>SUM(P2:AC2)</f>
        <v>27</v>
      </c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2"/>
    </row>
    <row r="2" spans="1:31" hidden="1" x14ac:dyDescent="0.3">
      <c r="B2"/>
      <c r="M2" s="3" t="s">
        <v>1</v>
      </c>
      <c r="N2" s="4">
        <f t="shared" ref="N2:AC2" si="0">COUNTIFS(N$6:N$121,"&lt;"&amp;4)</f>
        <v>3</v>
      </c>
      <c r="O2" s="5">
        <f t="shared" si="0"/>
        <v>3</v>
      </c>
      <c r="P2" s="6">
        <f t="shared" si="0"/>
        <v>0</v>
      </c>
      <c r="Q2" s="7">
        <f t="shared" si="0"/>
        <v>0</v>
      </c>
      <c r="R2" s="7">
        <f t="shared" si="0"/>
        <v>3</v>
      </c>
      <c r="S2" s="7">
        <f t="shared" si="0"/>
        <v>3</v>
      </c>
      <c r="T2" s="7">
        <f t="shared" si="0"/>
        <v>1</v>
      </c>
      <c r="U2" s="7">
        <f t="shared" si="0"/>
        <v>3</v>
      </c>
      <c r="V2" s="8">
        <f t="shared" si="0"/>
        <v>2</v>
      </c>
      <c r="W2" s="6">
        <f t="shared" si="0"/>
        <v>1</v>
      </c>
      <c r="X2" s="7">
        <f t="shared" si="0"/>
        <v>1</v>
      </c>
      <c r="Y2" s="7">
        <f t="shared" si="0"/>
        <v>2</v>
      </c>
      <c r="Z2" s="7">
        <f t="shared" si="0"/>
        <v>3</v>
      </c>
      <c r="AA2" s="7">
        <f t="shared" si="0"/>
        <v>2</v>
      </c>
      <c r="AB2" s="7">
        <f t="shared" si="0"/>
        <v>3</v>
      </c>
      <c r="AC2" s="8">
        <f t="shared" si="0"/>
        <v>3</v>
      </c>
    </row>
    <row r="3" spans="1:31" ht="33.6" customHeight="1" thickBot="1" x14ac:dyDescent="0.35">
      <c r="A3" s="56" t="s">
        <v>305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</row>
    <row r="4" spans="1:31" hidden="1" outlineLevel="1" x14ac:dyDescent="0.3">
      <c r="A4" s="9"/>
      <c r="B4"/>
      <c r="D4"/>
      <c r="G4"/>
      <c r="I4"/>
      <c r="J4"/>
      <c r="N4" s="10" t="s">
        <v>2</v>
      </c>
      <c r="O4" s="11" t="s">
        <v>3</v>
      </c>
      <c r="P4" s="12" t="s">
        <v>2</v>
      </c>
      <c r="Q4" s="13" t="s">
        <v>2</v>
      </c>
      <c r="R4" s="13" t="s">
        <v>2</v>
      </c>
      <c r="S4" s="13" t="s">
        <v>2</v>
      </c>
      <c r="T4" s="13" t="s">
        <v>2</v>
      </c>
      <c r="U4" s="13" t="s">
        <v>2</v>
      </c>
      <c r="V4" s="14" t="s">
        <v>2</v>
      </c>
      <c r="W4" s="12" t="s">
        <v>3</v>
      </c>
      <c r="X4" s="13" t="s">
        <v>3</v>
      </c>
      <c r="Y4" s="13" t="s">
        <v>3</v>
      </c>
      <c r="Z4" s="13" t="s">
        <v>3</v>
      </c>
      <c r="AA4" s="13" t="s">
        <v>3</v>
      </c>
      <c r="AB4" s="13" t="s">
        <v>3</v>
      </c>
      <c r="AC4" s="14" t="s">
        <v>3</v>
      </c>
    </row>
    <row r="5" spans="1:31" ht="33" hidden="1" customHeight="1" outlineLevel="1" thickBot="1" x14ac:dyDescent="0.35">
      <c r="A5" s="49" t="s">
        <v>304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50"/>
      <c r="N5" s="15"/>
      <c r="O5" s="16"/>
      <c r="P5" s="17" t="s">
        <v>4</v>
      </c>
      <c r="Q5" s="18" t="s">
        <v>5</v>
      </c>
      <c r="R5" s="18" t="s">
        <v>6</v>
      </c>
      <c r="S5" s="18" t="s">
        <v>7</v>
      </c>
      <c r="T5" s="18" t="s">
        <v>8</v>
      </c>
      <c r="U5" s="18" t="s">
        <v>9</v>
      </c>
      <c r="V5" s="19" t="s">
        <v>10</v>
      </c>
      <c r="W5" s="17" t="s">
        <v>4</v>
      </c>
      <c r="X5" s="18" t="s">
        <v>5</v>
      </c>
      <c r="Y5" s="18" t="s">
        <v>6</v>
      </c>
      <c r="Z5" s="18" t="s">
        <v>7</v>
      </c>
      <c r="AA5" s="18" t="s">
        <v>8</v>
      </c>
      <c r="AB5" s="18" t="s">
        <v>9</v>
      </c>
      <c r="AC5" s="19" t="s">
        <v>10</v>
      </c>
      <c r="AE5" s="1"/>
    </row>
    <row r="6" spans="1:31" s="26" customFormat="1" ht="78" customHeight="1" collapsed="1" x14ac:dyDescent="0.3">
      <c r="A6" s="20" t="s">
        <v>11</v>
      </c>
      <c r="B6" s="21" t="s">
        <v>140</v>
      </c>
      <c r="C6" s="21" t="s">
        <v>141</v>
      </c>
      <c r="D6" s="21" t="s">
        <v>12</v>
      </c>
      <c r="E6" s="21" t="s">
        <v>138</v>
      </c>
      <c r="F6" s="21" t="s">
        <v>302</v>
      </c>
      <c r="G6" s="21" t="s">
        <v>13</v>
      </c>
      <c r="H6" s="21" t="s">
        <v>14</v>
      </c>
      <c r="I6" s="21" t="s">
        <v>303</v>
      </c>
      <c r="J6" s="21" t="s">
        <v>139</v>
      </c>
      <c r="K6" s="54" t="s">
        <v>15</v>
      </c>
      <c r="L6" s="22" t="s">
        <v>16</v>
      </c>
      <c r="M6" s="23" t="s">
        <v>17</v>
      </c>
      <c r="N6" s="24" t="s">
        <v>18</v>
      </c>
      <c r="O6" s="25" t="s">
        <v>19</v>
      </c>
      <c r="P6" s="48" t="str">
        <f>P4&amp;" 
"&amp;P5</f>
        <v>F 
18-29</v>
      </c>
      <c r="Q6" s="21" t="str">
        <f t="shared" ref="Q6:V6" si="1">Q4&amp;" 
"&amp;Q5</f>
        <v>F 
30-39</v>
      </c>
      <c r="R6" s="21" t="str">
        <f t="shared" si="1"/>
        <v>F 
40-49</v>
      </c>
      <c r="S6" s="21" t="str">
        <f t="shared" si="1"/>
        <v>F 
50-59</v>
      </c>
      <c r="T6" s="21" t="str">
        <f t="shared" si="1"/>
        <v>F 
60-64</v>
      </c>
      <c r="U6" s="21" t="str">
        <f t="shared" si="1"/>
        <v>F 
65-69</v>
      </c>
      <c r="V6" s="25" t="str">
        <f t="shared" si="1"/>
        <v>F 
70-99</v>
      </c>
      <c r="W6" s="48" t="str">
        <f>W4&amp;" 
"&amp;W5</f>
        <v>M 
18-29</v>
      </c>
      <c r="X6" s="21" t="str">
        <f t="shared" ref="X6:AC6" si="2">X4&amp;" 
"&amp;X5</f>
        <v>M 
30-39</v>
      </c>
      <c r="Y6" s="21" t="str">
        <f t="shared" si="2"/>
        <v>M 
40-49</v>
      </c>
      <c r="Z6" s="21" t="str">
        <f t="shared" si="2"/>
        <v>M 
50-59</v>
      </c>
      <c r="AA6" s="21" t="str">
        <f t="shared" si="2"/>
        <v>M 
60-64</v>
      </c>
      <c r="AB6" s="21" t="str">
        <f t="shared" si="2"/>
        <v>M 
65-69</v>
      </c>
      <c r="AC6" s="25" t="str">
        <f t="shared" si="2"/>
        <v>M 
70-99</v>
      </c>
      <c r="AD6" s="26" t="s">
        <v>20</v>
      </c>
    </row>
    <row r="7" spans="1:31" x14ac:dyDescent="0.3">
      <c r="A7" s="27" t="s">
        <v>26</v>
      </c>
      <c r="B7" s="28" t="s">
        <v>197</v>
      </c>
      <c r="C7" s="28">
        <v>1200</v>
      </c>
      <c r="D7" s="28">
        <v>12</v>
      </c>
      <c r="E7" s="28">
        <v>2</v>
      </c>
      <c r="F7" s="28">
        <f>IF($D7=12,0,IF($D7=11,MIN($E7,1),IF($D7&lt;=10,MIN($E7,2),0)))</f>
        <v>0</v>
      </c>
      <c r="G7" s="28">
        <f t="shared" ref="G7:G121" si="3">ROUND(IFERROR(($C7/$D7)*$F7,0),2)</f>
        <v>0</v>
      </c>
      <c r="H7" s="28">
        <f>+D7+F7</f>
        <v>12</v>
      </c>
      <c r="I7" s="43">
        <f>+C7+G7</f>
        <v>1200</v>
      </c>
      <c r="J7" s="43">
        <f t="shared" ref="J7:J70" si="4">IF(C7=0,0,IFERROR((101-I7/H7),0))</f>
        <v>1</v>
      </c>
      <c r="K7" s="45" t="s">
        <v>6</v>
      </c>
      <c r="L7" s="29" t="s">
        <v>3</v>
      </c>
      <c r="M7" s="30">
        <f>IF(H7&lt;12,"N/A",COUNTIFS($H$6:$H$121,"&gt;="&amp;12,$I$6:$I$121,"&gt;"&amp;$I7)+1)</f>
        <v>1</v>
      </c>
      <c r="N7" s="31" t="str">
        <f>IF(OR(H7&lt;12,L7&lt;&gt;N$4),"N/A",COUNTIFS($L$6:$L$121,N$4,$H$6:$H$121,"&gt;="&amp;12,$I$6:$I$121,"&gt;"&amp;$I7)+1)</f>
        <v>N/A</v>
      </c>
      <c r="O7" s="31">
        <f>IF(OR($H7&lt;12,$L7&lt;&gt;O$4),"N/A",COUNTIFS($L$6:$L$121,O$4,$H$6:$H$121,"&gt;="&amp;12,$I$6:$I$121,"&gt;"&amp;$I7)+1)</f>
        <v>1</v>
      </c>
      <c r="P7" s="32" t="str">
        <f>IF(OR($H7&lt;12,$L7&lt;&gt;P$4,$K7&lt;&gt;P$5),"",COUNTIFS($L$6:$L$121,P$4,$K$6:$K$121,P$5,$H$6:$H$121,"&gt;="&amp;12,$I$6:$I$121,"&gt;"&amp;$I7)+1)</f>
        <v/>
      </c>
      <c r="Q7" s="33" t="str">
        <f>IF(OR($H7&lt;12,$L7&lt;&gt;Q$4,$K7&lt;&gt;Q$5),"",COUNTIFS($L$6:$L$121,Q$4,$K$6:$K$121,Q$5,$H$6:$H$121,"&gt;="&amp;12,$I$6:$I$121,"&gt;"&amp;$I7)+1)</f>
        <v/>
      </c>
      <c r="R7" s="33" t="str">
        <f>IF(OR($H7&lt;12,$L7&lt;&gt;R$4,$K7&lt;&gt;R$5),"",COUNTIFS($L$6:$L$121,R$4,$K$6:$K$121,R$5,$H$6:$H$121,"&gt;="&amp;12,$I$6:$I$121,"&gt;"&amp;$I7)+1)</f>
        <v/>
      </c>
      <c r="S7" s="33" t="str">
        <f>IF(OR($H7&lt;12,$L7&lt;&gt;S$4,$K7&lt;&gt;S$5),"",COUNTIFS($L$6:$L$121,S$4,$K$6:$K$121,S$5,$H$6:$H$121,"&gt;="&amp;12,$I$6:$I$121,"&gt;"&amp;$I7)+1)</f>
        <v/>
      </c>
      <c r="T7" s="33" t="str">
        <f>IF(OR($H7&lt;12,$L7&lt;&gt;T$4,$K7&lt;&gt;T$5),"",COUNTIFS($L$6:$L$121,T$4,$K$6:$K$121,T$5,$H$6:$H$121,"&gt;="&amp;12,$I$6:$I$121,"&gt;"&amp;$I7)+1)</f>
        <v/>
      </c>
      <c r="U7" s="33" t="str">
        <f>IF(OR($H7&lt;12,$L7&lt;&gt;U$4,$K7&lt;&gt;U$5),"",COUNTIFS($L$6:$L$121,U$4,$K$6:$K$121,U$5,$H$6:$H$121,"&gt;="&amp;12,$I$6:$I$121,"&gt;"&amp;$I7)+1)</f>
        <v/>
      </c>
      <c r="V7" s="34" t="str">
        <f>IF(OR($H7&lt;12,$L7&lt;&gt;V$4,$K7&lt;&gt;V$5),"",COUNTIFS($L$6:$L$121,V$4,$K$6:$K$121,V$5,$H$6:$H$121,"&gt;="&amp;12,$I$6:$I$121,"&gt;"&amp;$I7)+1)</f>
        <v/>
      </c>
      <c r="W7" s="32" t="str">
        <f>IF(OR($H7&lt;12,$L7&lt;&gt;W$4,$K7&lt;&gt;W$5),"",COUNTIFS($L$6:$L$121,W$4,$K$6:$K$121,W$5,$H$6:$H$121,"&gt;="&amp;12,$I$6:$I$121,"&gt;"&amp;$I7)+1)</f>
        <v/>
      </c>
      <c r="X7" s="33" t="str">
        <f>IF(OR($H7&lt;12,$L7&lt;&gt;X$4,$K7&lt;&gt;X$5),"",COUNTIFS($L$6:$L$121,X$4,$K$6:$K$121,X$5,$H$6:$H$121,"&gt;="&amp;12,$I$6:$I$121,"&gt;"&amp;$I7)+1)</f>
        <v/>
      </c>
      <c r="Y7" s="33">
        <f>IF(OR($H7&lt;12,$L7&lt;&gt;Y$4,$K7&lt;&gt;Y$5),"",COUNTIFS($L$6:$L$121,Y$4,$K$6:$K$121,Y$5,$H$6:$H$121,"&gt;="&amp;12,$I$6:$I$121,"&gt;"&amp;$I7)+1)</f>
        <v>1</v>
      </c>
      <c r="Z7" s="33" t="str">
        <f>IF(OR($H7&lt;12,$L7&lt;&gt;Z$4,$K7&lt;&gt;Z$5),"",COUNTIFS($L$6:$L$121,Z$4,$K$6:$K$121,Z$5,$H$6:$H$121,"&gt;="&amp;12,$I$6:$I$121,"&gt;"&amp;$I7)+1)</f>
        <v/>
      </c>
      <c r="AA7" s="33" t="str">
        <f>IF(OR($H7&lt;12,$L7&lt;&gt;AA$4,$K7&lt;&gt;AA$5),"",COUNTIFS($L$6:$L$121,AA$4,$K$6:$K$121,AA$5,$H$6:$H$121,"&gt;="&amp;12,$I$6:$I$121,"&gt;"&amp;$I7)+1)</f>
        <v/>
      </c>
      <c r="AB7" s="33" t="str">
        <f>IF(OR($H7&lt;12,$L7&lt;&gt;AB$4,$K7&lt;&gt;AB$5),"",COUNTIFS($L$6:$L$121,AB$4,$K$6:$K$121,AB$5,$H$6:$H$121,"&gt;="&amp;12,$I$6:$I$121,"&gt;"&amp;$I7)+1)</f>
        <v/>
      </c>
      <c r="AC7" s="34" t="str">
        <f>IF(OR($H7&lt;12,$L7&lt;&gt;AC$4,$K7&lt;&gt;AC$5),"",COUNTIFS($L$6:$L$121,AC$4,$K$6:$K$121,AC$5,$H$6:$H$121,"&gt;="&amp;12,$I$6:$I$121,"&gt;"&amp;$I7)+1)</f>
        <v/>
      </c>
      <c r="AD7">
        <f t="shared" ref="AD7" si="5">COUNTIFS(M7:AC7,"&gt;"&amp;0,M7:AC7,"&lt;"&amp;4)</f>
        <v>3</v>
      </c>
    </row>
    <row r="8" spans="1:31" x14ac:dyDescent="0.3">
      <c r="A8" s="27" t="s">
        <v>136</v>
      </c>
      <c r="B8" s="28" t="s">
        <v>223</v>
      </c>
      <c r="C8" s="28">
        <v>1190</v>
      </c>
      <c r="D8" s="28">
        <v>12</v>
      </c>
      <c r="E8" s="28">
        <v>5</v>
      </c>
      <c r="F8" s="28">
        <f t="shared" ref="F8:F71" si="6">IF($D8=12,0,IF($D8=11,MIN($E8,1),IF($D8&lt;=10,MIN($E8,2),0)))</f>
        <v>0</v>
      </c>
      <c r="G8" s="28">
        <f t="shared" si="3"/>
        <v>0</v>
      </c>
      <c r="H8" s="28">
        <f t="shared" ref="H8:H71" si="7">+D8+F8</f>
        <v>12</v>
      </c>
      <c r="I8" s="43">
        <f t="shared" ref="I8:I71" si="8">+C8+G8</f>
        <v>1190</v>
      </c>
      <c r="J8" s="43">
        <f t="shared" si="4"/>
        <v>1.8333333333333286</v>
      </c>
      <c r="K8" s="45" t="s">
        <v>7</v>
      </c>
      <c r="L8" s="29" t="s">
        <v>3</v>
      </c>
      <c r="M8" s="30">
        <f>IF(H8&lt;12,"N/A",COUNTIFS($H$6:$H$121,"&gt;="&amp;12,$I$6:$I$121,"&gt;"&amp;$I8)+1)</f>
        <v>2</v>
      </c>
      <c r="N8" s="31" t="str">
        <f>IF(OR(H8&lt;12,L8&lt;&gt;N$4),"N/A",COUNTIFS($L$6:$L$121,N$4,$H$6:$H$121,"&gt;="&amp;12,$I$6:$I$121,"&gt;"&amp;$I8)+1)</f>
        <v>N/A</v>
      </c>
      <c r="O8" s="31">
        <f>IF(OR($H8&lt;12,$L8&lt;&gt;O$4),"N/A",COUNTIFS($L$6:$L$121,O$4,$H$6:$H$121,"&gt;="&amp;12,$I$6:$I$121,"&gt;"&amp;$I8)+1)</f>
        <v>2</v>
      </c>
      <c r="P8" s="32" t="str">
        <f>IF(OR($H8&lt;12,$L8&lt;&gt;P$4,$K8&lt;&gt;P$5),"",COUNTIFS($L$6:$L$121,P$4,$K$6:$K$121,P$5,$H$6:$H$121,"&gt;="&amp;12,$I$6:$I$121,"&gt;"&amp;$I8)+1)</f>
        <v/>
      </c>
      <c r="Q8" s="33" t="str">
        <f>IF(OR($H8&lt;12,$L8&lt;&gt;Q$4,$K8&lt;&gt;Q$5),"",COUNTIFS($L$6:$L$121,Q$4,$K$6:$K$121,Q$5,$H$6:$H$121,"&gt;="&amp;12,$I$6:$I$121,"&gt;"&amp;$I8)+1)</f>
        <v/>
      </c>
      <c r="R8" s="33" t="str">
        <f>IF(OR($H8&lt;12,$L8&lt;&gt;R$4,$K8&lt;&gt;R$5),"",COUNTIFS($L$6:$L$121,R$4,$K$6:$K$121,R$5,$H$6:$H$121,"&gt;="&amp;12,$I$6:$I$121,"&gt;"&amp;$I8)+1)</f>
        <v/>
      </c>
      <c r="S8" s="33" t="str">
        <f>IF(OR($H8&lt;12,$L8&lt;&gt;S$4,$K8&lt;&gt;S$5),"",COUNTIFS($L$6:$L$121,S$4,$K$6:$K$121,S$5,$H$6:$H$121,"&gt;="&amp;12,$I$6:$I$121,"&gt;"&amp;$I8)+1)</f>
        <v/>
      </c>
      <c r="T8" s="33" t="str">
        <f>IF(OR($H8&lt;12,$L8&lt;&gt;T$4,$K8&lt;&gt;T$5),"",COUNTIFS($L$6:$L$121,T$4,$K$6:$K$121,T$5,$H$6:$H$121,"&gt;="&amp;12,$I$6:$I$121,"&gt;"&amp;$I8)+1)</f>
        <v/>
      </c>
      <c r="U8" s="33" t="str">
        <f>IF(OR($H8&lt;12,$L8&lt;&gt;U$4,$K8&lt;&gt;U$5),"",COUNTIFS($L$6:$L$121,U$4,$K$6:$K$121,U$5,$H$6:$H$121,"&gt;="&amp;12,$I$6:$I$121,"&gt;"&amp;$I8)+1)</f>
        <v/>
      </c>
      <c r="V8" s="34" t="str">
        <f>IF(OR($H8&lt;12,$L8&lt;&gt;V$4,$K8&lt;&gt;V$5),"",COUNTIFS($L$6:$L$121,V$4,$K$6:$K$121,V$5,$H$6:$H$121,"&gt;="&amp;12,$I$6:$I$121,"&gt;"&amp;$I8)+1)</f>
        <v/>
      </c>
      <c r="W8" s="32" t="str">
        <f>IF(OR($H8&lt;12,$L8&lt;&gt;W$4,$K8&lt;&gt;W$5),"",COUNTIFS($L$6:$L$121,W$4,$K$6:$K$121,W$5,$H$6:$H$121,"&gt;="&amp;12,$I$6:$I$121,"&gt;"&amp;$I8)+1)</f>
        <v/>
      </c>
      <c r="X8" s="33" t="str">
        <f>IF(OR($H8&lt;12,$L8&lt;&gt;X$4,$K8&lt;&gt;X$5),"",COUNTIFS($L$6:$L$121,X$4,$K$6:$K$121,X$5,$H$6:$H$121,"&gt;="&amp;12,$I$6:$I$121,"&gt;"&amp;$I8)+1)</f>
        <v/>
      </c>
      <c r="Y8" s="33" t="str">
        <f>IF(OR($H8&lt;12,$L8&lt;&gt;Y$4,$K8&lt;&gt;Y$5),"",COUNTIFS($L$6:$L$121,Y$4,$K$6:$K$121,Y$5,$H$6:$H$121,"&gt;="&amp;12,$I$6:$I$121,"&gt;"&amp;$I8)+1)</f>
        <v/>
      </c>
      <c r="Z8" s="33">
        <f>IF(OR($H8&lt;12,$L8&lt;&gt;Z$4,$K8&lt;&gt;Z$5),"",COUNTIFS($L$6:$L$121,Z$4,$K$6:$K$121,Z$5,$H$6:$H$121,"&gt;="&amp;12,$I$6:$I$121,"&gt;"&amp;$I8)+1)</f>
        <v>1</v>
      </c>
      <c r="AA8" s="33" t="str">
        <f>IF(OR($H8&lt;12,$L8&lt;&gt;AA$4,$K8&lt;&gt;AA$5),"",COUNTIFS($L$6:$L$121,AA$4,$K$6:$K$121,AA$5,$H$6:$H$121,"&gt;="&amp;12,$I$6:$I$121,"&gt;"&amp;$I8)+1)</f>
        <v/>
      </c>
      <c r="AB8" s="33" t="str">
        <f>IF(OR($H8&lt;12,$L8&lt;&gt;AB$4,$K8&lt;&gt;AB$5),"",COUNTIFS($L$6:$L$121,AB$4,$K$6:$K$121,AB$5,$H$6:$H$121,"&gt;="&amp;12,$I$6:$I$121,"&gt;"&amp;$I8)+1)</f>
        <v/>
      </c>
      <c r="AC8" s="34" t="str">
        <f>IF(OR($H8&lt;12,$L8&lt;&gt;AC$4,$K8&lt;&gt;AC$5),"",COUNTIFS($L$6:$L$121,AC$4,$K$6:$K$121,AC$5,$H$6:$H$121,"&gt;="&amp;12,$I$6:$I$121,"&gt;"&amp;$I8)+1)</f>
        <v/>
      </c>
      <c r="AD8">
        <f t="shared" ref="AD8:AD71" si="9">COUNTIFS(M8:AC8,"&gt;"&amp;0,M8:AC8,"&lt;"&amp;4)</f>
        <v>3</v>
      </c>
    </row>
    <row r="9" spans="1:31" x14ac:dyDescent="0.3">
      <c r="A9" s="27" t="s">
        <v>56</v>
      </c>
      <c r="B9" s="28" t="s">
        <v>224</v>
      </c>
      <c r="C9" s="28">
        <v>1171</v>
      </c>
      <c r="D9" s="28">
        <v>12</v>
      </c>
      <c r="E9" s="28">
        <v>5</v>
      </c>
      <c r="F9" s="28">
        <f t="shared" si="6"/>
        <v>0</v>
      </c>
      <c r="G9" s="28">
        <f t="shared" si="3"/>
        <v>0</v>
      </c>
      <c r="H9" s="28">
        <f t="shared" si="7"/>
        <v>12</v>
      </c>
      <c r="I9" s="43">
        <f t="shared" si="8"/>
        <v>1171</v>
      </c>
      <c r="J9" s="43">
        <f t="shared" si="4"/>
        <v>3.4166666666666714</v>
      </c>
      <c r="K9" s="45" t="s">
        <v>8</v>
      </c>
      <c r="L9" s="29" t="s">
        <v>3</v>
      </c>
      <c r="M9" s="30">
        <f>IF(H9&lt;12,"N/A",COUNTIFS($H$6:$H$121,"&gt;="&amp;12,$I$6:$I$121,"&gt;"&amp;$I9)+1)</f>
        <v>3</v>
      </c>
      <c r="N9" s="31" t="str">
        <f>IF(OR(H9&lt;12,L9&lt;&gt;N$4),"N/A",COUNTIFS($L$6:$L$121,N$4,$H$6:$H$121,"&gt;="&amp;12,$I$6:$I$121,"&gt;"&amp;$I9)+1)</f>
        <v>N/A</v>
      </c>
      <c r="O9" s="31">
        <f>IF(OR($H9&lt;12,$L9&lt;&gt;O$4),"N/A",COUNTIFS($L$6:$L$121,O$4,$H$6:$H$121,"&gt;="&amp;12,$I$6:$I$121,"&gt;"&amp;$I9)+1)</f>
        <v>3</v>
      </c>
      <c r="P9" s="32" t="str">
        <f>IF(OR($H9&lt;12,$L9&lt;&gt;P$4,$K9&lt;&gt;P$5),"",COUNTIFS($L$6:$L$121,P$4,$K$6:$K$121,P$5,$H$6:$H$121,"&gt;="&amp;12,$I$6:$I$121,"&gt;"&amp;$I9)+1)</f>
        <v/>
      </c>
      <c r="Q9" s="33" t="str">
        <f>IF(OR($H9&lt;12,$L9&lt;&gt;Q$4,$K9&lt;&gt;Q$5),"",COUNTIFS($L$6:$L$121,Q$4,$K$6:$K$121,Q$5,$H$6:$H$121,"&gt;="&amp;12,$I$6:$I$121,"&gt;"&amp;$I9)+1)</f>
        <v/>
      </c>
      <c r="R9" s="33" t="str">
        <f>IF(OR($H9&lt;12,$L9&lt;&gt;R$4,$K9&lt;&gt;R$5),"",COUNTIFS($L$6:$L$121,R$4,$K$6:$K$121,R$5,$H$6:$H$121,"&gt;="&amp;12,$I$6:$I$121,"&gt;"&amp;$I9)+1)</f>
        <v/>
      </c>
      <c r="S9" s="33" t="str">
        <f>IF(OR($H9&lt;12,$L9&lt;&gt;S$4,$K9&lt;&gt;S$5),"",COUNTIFS($L$6:$L$121,S$4,$K$6:$K$121,S$5,$H$6:$H$121,"&gt;="&amp;12,$I$6:$I$121,"&gt;"&amp;$I9)+1)</f>
        <v/>
      </c>
      <c r="T9" s="33" t="str">
        <f>IF(OR($H9&lt;12,$L9&lt;&gt;T$4,$K9&lt;&gt;T$5),"",COUNTIFS($L$6:$L$121,T$4,$K$6:$K$121,T$5,$H$6:$H$121,"&gt;="&amp;12,$I$6:$I$121,"&gt;"&amp;$I9)+1)</f>
        <v/>
      </c>
      <c r="U9" s="33" t="str">
        <f>IF(OR($H9&lt;12,$L9&lt;&gt;U$4,$K9&lt;&gt;U$5),"",COUNTIFS($L$6:$L$121,U$4,$K$6:$K$121,U$5,$H$6:$H$121,"&gt;="&amp;12,$I$6:$I$121,"&gt;"&amp;$I9)+1)</f>
        <v/>
      </c>
      <c r="V9" s="34" t="str">
        <f>IF(OR($H9&lt;12,$L9&lt;&gt;V$4,$K9&lt;&gt;V$5),"",COUNTIFS($L$6:$L$121,V$4,$K$6:$K$121,V$5,$H$6:$H$121,"&gt;="&amp;12,$I$6:$I$121,"&gt;"&amp;$I9)+1)</f>
        <v/>
      </c>
      <c r="W9" s="32" t="str">
        <f>IF(OR($H9&lt;12,$L9&lt;&gt;W$4,$K9&lt;&gt;W$5),"",COUNTIFS($L$6:$L$121,W$4,$K$6:$K$121,W$5,$H$6:$H$121,"&gt;="&amp;12,$I$6:$I$121,"&gt;"&amp;$I9)+1)</f>
        <v/>
      </c>
      <c r="X9" s="33" t="str">
        <f>IF(OR($H9&lt;12,$L9&lt;&gt;X$4,$K9&lt;&gt;X$5),"",COUNTIFS($L$6:$L$121,X$4,$K$6:$K$121,X$5,$H$6:$H$121,"&gt;="&amp;12,$I$6:$I$121,"&gt;"&amp;$I9)+1)</f>
        <v/>
      </c>
      <c r="Y9" s="33" t="str">
        <f>IF(OR($H9&lt;12,$L9&lt;&gt;Y$4,$K9&lt;&gt;Y$5),"",COUNTIFS($L$6:$L$121,Y$4,$K$6:$K$121,Y$5,$H$6:$H$121,"&gt;="&amp;12,$I$6:$I$121,"&gt;"&amp;$I9)+1)</f>
        <v/>
      </c>
      <c r="Z9" s="33" t="str">
        <f>IF(OR($H9&lt;12,$L9&lt;&gt;Z$4,$K9&lt;&gt;Z$5),"",COUNTIFS($L$6:$L$121,Z$4,$K$6:$K$121,Z$5,$H$6:$H$121,"&gt;="&amp;12,$I$6:$I$121,"&gt;"&amp;$I9)+1)</f>
        <v/>
      </c>
      <c r="AA9" s="33">
        <f>IF(OR($H9&lt;12,$L9&lt;&gt;AA$4,$K9&lt;&gt;AA$5),"",COUNTIFS($L$6:$L$121,AA$4,$K$6:$K$121,AA$5,$H$6:$H$121,"&gt;="&amp;12,$I$6:$I$121,"&gt;"&amp;$I9)+1)</f>
        <v>1</v>
      </c>
      <c r="AB9" s="33" t="str">
        <f>IF(OR($H9&lt;12,$L9&lt;&gt;AB$4,$K9&lt;&gt;AB$5),"",COUNTIFS($L$6:$L$121,AB$4,$K$6:$K$121,AB$5,$H$6:$H$121,"&gt;="&amp;12,$I$6:$I$121,"&gt;"&amp;$I9)+1)</f>
        <v/>
      </c>
      <c r="AC9" s="34" t="str">
        <f>IF(OR($H9&lt;12,$L9&lt;&gt;AC$4,$K9&lt;&gt;AC$5),"",COUNTIFS($L$6:$L$121,AC$4,$K$6:$K$121,AC$5,$H$6:$H$121,"&gt;="&amp;12,$I$6:$I$121,"&gt;"&amp;$I9)+1)</f>
        <v/>
      </c>
      <c r="AD9">
        <f t="shared" si="9"/>
        <v>3</v>
      </c>
    </row>
    <row r="10" spans="1:31" x14ac:dyDescent="0.3">
      <c r="A10" s="27" t="s">
        <v>33</v>
      </c>
      <c r="B10" s="28" t="s">
        <v>225</v>
      </c>
      <c r="C10" s="28">
        <v>1166</v>
      </c>
      <c r="D10" s="28">
        <v>12</v>
      </c>
      <c r="E10" s="28">
        <v>0</v>
      </c>
      <c r="F10" s="28">
        <f t="shared" si="6"/>
        <v>0</v>
      </c>
      <c r="G10" s="28">
        <f t="shared" si="3"/>
        <v>0</v>
      </c>
      <c r="H10" s="28">
        <f t="shared" si="7"/>
        <v>12</v>
      </c>
      <c r="I10" s="43">
        <f t="shared" si="8"/>
        <v>1166</v>
      </c>
      <c r="J10" s="43">
        <f t="shared" si="4"/>
        <v>3.8333333333333286</v>
      </c>
      <c r="K10" s="45" t="s">
        <v>7</v>
      </c>
      <c r="L10" s="29" t="s">
        <v>3</v>
      </c>
      <c r="M10" s="30">
        <f>IF(H10&lt;12,"N/A",COUNTIFS($H$6:$H$121,"&gt;="&amp;12,$I$6:$I$121,"&gt;"&amp;$I10)+1)</f>
        <v>4</v>
      </c>
      <c r="N10" s="31" t="str">
        <f>IF(OR(H10&lt;12,L10&lt;&gt;N$4),"N/A",COUNTIFS($L$6:$L$121,N$4,$H$6:$H$121,"&gt;="&amp;12,$I$6:$I$121,"&gt;"&amp;$I10)+1)</f>
        <v>N/A</v>
      </c>
      <c r="O10" s="31">
        <f>IF(OR($H10&lt;12,$L10&lt;&gt;O$4),"N/A",COUNTIFS($L$6:$L$121,O$4,$H$6:$H$121,"&gt;="&amp;12,$I$6:$I$121,"&gt;"&amp;$I10)+1)</f>
        <v>4</v>
      </c>
      <c r="P10" s="32" t="str">
        <f>IF(OR($H10&lt;12,$L10&lt;&gt;P$4,$K10&lt;&gt;P$5),"",COUNTIFS($L$6:$L$121,P$4,$K$6:$K$121,P$5,$H$6:$H$121,"&gt;="&amp;12,$I$6:$I$121,"&gt;"&amp;$I10)+1)</f>
        <v/>
      </c>
      <c r="Q10" s="33" t="str">
        <f>IF(OR($H10&lt;12,$L10&lt;&gt;Q$4,$K10&lt;&gt;Q$5),"",COUNTIFS($L$6:$L$121,Q$4,$K$6:$K$121,Q$5,$H$6:$H$121,"&gt;="&amp;12,$I$6:$I$121,"&gt;"&amp;$I10)+1)</f>
        <v/>
      </c>
      <c r="R10" s="33" t="str">
        <f>IF(OR($H10&lt;12,$L10&lt;&gt;R$4,$K10&lt;&gt;R$5),"",COUNTIFS($L$6:$L$121,R$4,$K$6:$K$121,R$5,$H$6:$H$121,"&gt;="&amp;12,$I$6:$I$121,"&gt;"&amp;$I10)+1)</f>
        <v/>
      </c>
      <c r="S10" s="33" t="str">
        <f>IF(OR($H10&lt;12,$L10&lt;&gt;S$4,$K10&lt;&gt;S$5),"",COUNTIFS($L$6:$L$121,S$4,$K$6:$K$121,S$5,$H$6:$H$121,"&gt;="&amp;12,$I$6:$I$121,"&gt;"&amp;$I10)+1)</f>
        <v/>
      </c>
      <c r="T10" s="33" t="str">
        <f>IF(OR($H10&lt;12,$L10&lt;&gt;T$4,$K10&lt;&gt;T$5),"",COUNTIFS($L$6:$L$121,T$4,$K$6:$K$121,T$5,$H$6:$H$121,"&gt;="&amp;12,$I$6:$I$121,"&gt;"&amp;$I10)+1)</f>
        <v/>
      </c>
      <c r="U10" s="33" t="str">
        <f>IF(OR($H10&lt;12,$L10&lt;&gt;U$4,$K10&lt;&gt;U$5),"",COUNTIFS($L$6:$L$121,U$4,$K$6:$K$121,U$5,$H$6:$H$121,"&gt;="&amp;12,$I$6:$I$121,"&gt;"&amp;$I10)+1)</f>
        <v/>
      </c>
      <c r="V10" s="34" t="str">
        <f>IF(OR($H10&lt;12,$L10&lt;&gt;V$4,$K10&lt;&gt;V$5),"",COUNTIFS($L$6:$L$121,V$4,$K$6:$K$121,V$5,$H$6:$H$121,"&gt;="&amp;12,$I$6:$I$121,"&gt;"&amp;$I10)+1)</f>
        <v/>
      </c>
      <c r="W10" s="32" t="str">
        <f>IF(OR($H10&lt;12,$L10&lt;&gt;W$4,$K10&lt;&gt;W$5),"",COUNTIFS($L$6:$L$121,W$4,$K$6:$K$121,W$5,$H$6:$H$121,"&gt;="&amp;12,$I$6:$I$121,"&gt;"&amp;$I10)+1)</f>
        <v/>
      </c>
      <c r="X10" s="33" t="str">
        <f>IF(OR($H10&lt;12,$L10&lt;&gt;X$4,$K10&lt;&gt;X$5),"",COUNTIFS($L$6:$L$121,X$4,$K$6:$K$121,X$5,$H$6:$H$121,"&gt;="&amp;12,$I$6:$I$121,"&gt;"&amp;$I10)+1)</f>
        <v/>
      </c>
      <c r="Y10" s="33" t="str">
        <f>IF(OR($H10&lt;12,$L10&lt;&gt;Y$4,$K10&lt;&gt;Y$5),"",COUNTIFS($L$6:$L$121,Y$4,$K$6:$K$121,Y$5,$H$6:$H$121,"&gt;="&amp;12,$I$6:$I$121,"&gt;"&amp;$I10)+1)</f>
        <v/>
      </c>
      <c r="Z10" s="33">
        <f>IF(OR($H10&lt;12,$L10&lt;&gt;Z$4,$K10&lt;&gt;Z$5),"",COUNTIFS($L$6:$L$121,Z$4,$K$6:$K$121,Z$5,$H$6:$H$121,"&gt;="&amp;12,$I$6:$I$121,"&gt;"&amp;$I10)+1)</f>
        <v>2</v>
      </c>
      <c r="AA10" s="33" t="str">
        <f>IF(OR($H10&lt;12,$L10&lt;&gt;AA$4,$K10&lt;&gt;AA$5),"",COUNTIFS($L$6:$L$121,AA$4,$K$6:$K$121,AA$5,$H$6:$H$121,"&gt;="&amp;12,$I$6:$I$121,"&gt;"&amp;$I10)+1)</f>
        <v/>
      </c>
      <c r="AB10" s="33" t="str">
        <f>IF(OR($H10&lt;12,$L10&lt;&gt;AB$4,$K10&lt;&gt;AB$5),"",COUNTIFS($L$6:$L$121,AB$4,$K$6:$K$121,AB$5,$H$6:$H$121,"&gt;="&amp;12,$I$6:$I$121,"&gt;"&amp;$I10)+1)</f>
        <v/>
      </c>
      <c r="AC10" s="34" t="str">
        <f>IF(OR($H10&lt;12,$L10&lt;&gt;AC$4,$K10&lt;&gt;AC$5),"",COUNTIFS($L$6:$L$121,AC$4,$K$6:$K$121,AC$5,$H$6:$H$121,"&gt;="&amp;12,$I$6:$I$121,"&gt;"&amp;$I10)+1)</f>
        <v/>
      </c>
      <c r="AD10">
        <f t="shared" si="9"/>
        <v>1</v>
      </c>
    </row>
    <row r="11" spans="1:31" x14ac:dyDescent="0.3">
      <c r="A11" s="27" t="s">
        <v>77</v>
      </c>
      <c r="B11" s="28" t="s">
        <v>226</v>
      </c>
      <c r="C11" s="28">
        <v>1161</v>
      </c>
      <c r="D11" s="28">
        <v>12</v>
      </c>
      <c r="E11" s="28">
        <v>0</v>
      </c>
      <c r="F11" s="28">
        <f t="shared" si="6"/>
        <v>0</v>
      </c>
      <c r="G11" s="28">
        <f t="shared" si="3"/>
        <v>0</v>
      </c>
      <c r="H11" s="28">
        <f t="shared" si="7"/>
        <v>12</v>
      </c>
      <c r="I11" s="43">
        <f t="shared" si="8"/>
        <v>1161</v>
      </c>
      <c r="J11" s="43">
        <f t="shared" si="4"/>
        <v>4.25</v>
      </c>
      <c r="K11" s="45" t="s">
        <v>9</v>
      </c>
      <c r="L11" s="29" t="s">
        <v>3</v>
      </c>
      <c r="M11" s="30">
        <f>IF(H11&lt;12,"N/A",COUNTIFS($H$6:$H$121,"&gt;="&amp;12,$I$6:$I$121,"&gt;"&amp;$I11)+1)</f>
        <v>5</v>
      </c>
      <c r="N11" s="31" t="str">
        <f>IF(OR(H11&lt;12,L11&lt;&gt;N$4),"N/A",COUNTIFS($L$6:$L$121,N$4,$H$6:$H$121,"&gt;="&amp;12,$I$6:$I$121,"&gt;"&amp;$I11)+1)</f>
        <v>N/A</v>
      </c>
      <c r="O11" s="31">
        <f>IF(OR($H11&lt;12,$L11&lt;&gt;O$4),"N/A",COUNTIFS($L$6:$L$121,O$4,$H$6:$H$121,"&gt;="&amp;12,$I$6:$I$121,"&gt;"&amp;$I11)+1)</f>
        <v>5</v>
      </c>
      <c r="P11" s="32" t="str">
        <f>IF(OR($H11&lt;12,$L11&lt;&gt;P$4,$K11&lt;&gt;P$5),"",COUNTIFS($L$6:$L$121,P$4,$K$6:$K$121,P$5,$H$6:$H$121,"&gt;="&amp;12,$I$6:$I$121,"&gt;"&amp;$I11)+1)</f>
        <v/>
      </c>
      <c r="Q11" s="33" t="str">
        <f>IF(OR($H11&lt;12,$L11&lt;&gt;Q$4,$K11&lt;&gt;Q$5),"",COUNTIFS($L$6:$L$121,Q$4,$K$6:$K$121,Q$5,$H$6:$H$121,"&gt;="&amp;12,$I$6:$I$121,"&gt;"&amp;$I11)+1)</f>
        <v/>
      </c>
      <c r="R11" s="33" t="str">
        <f>IF(OR($H11&lt;12,$L11&lt;&gt;R$4,$K11&lt;&gt;R$5),"",COUNTIFS($L$6:$L$121,R$4,$K$6:$K$121,R$5,$H$6:$H$121,"&gt;="&amp;12,$I$6:$I$121,"&gt;"&amp;$I11)+1)</f>
        <v/>
      </c>
      <c r="S11" s="33" t="str">
        <f>IF(OR($H11&lt;12,$L11&lt;&gt;S$4,$K11&lt;&gt;S$5),"",COUNTIFS($L$6:$L$121,S$4,$K$6:$K$121,S$5,$H$6:$H$121,"&gt;="&amp;12,$I$6:$I$121,"&gt;"&amp;$I11)+1)</f>
        <v/>
      </c>
      <c r="T11" s="33" t="str">
        <f>IF(OR($H11&lt;12,$L11&lt;&gt;T$4,$K11&lt;&gt;T$5),"",COUNTIFS($L$6:$L$121,T$4,$K$6:$K$121,T$5,$H$6:$H$121,"&gt;="&amp;12,$I$6:$I$121,"&gt;"&amp;$I11)+1)</f>
        <v/>
      </c>
      <c r="U11" s="33" t="str">
        <f>IF(OR($H11&lt;12,$L11&lt;&gt;U$4,$K11&lt;&gt;U$5),"",COUNTIFS($L$6:$L$121,U$4,$K$6:$K$121,U$5,$H$6:$H$121,"&gt;="&amp;12,$I$6:$I$121,"&gt;"&amp;$I11)+1)</f>
        <v/>
      </c>
      <c r="V11" s="34" t="str">
        <f>IF(OR($H11&lt;12,$L11&lt;&gt;V$4,$K11&lt;&gt;V$5),"",COUNTIFS($L$6:$L$121,V$4,$K$6:$K$121,V$5,$H$6:$H$121,"&gt;="&amp;12,$I$6:$I$121,"&gt;"&amp;$I11)+1)</f>
        <v/>
      </c>
      <c r="W11" s="32" t="str">
        <f>IF(OR($H11&lt;12,$L11&lt;&gt;W$4,$K11&lt;&gt;W$5),"",COUNTIFS($L$6:$L$121,W$4,$K$6:$K$121,W$5,$H$6:$H$121,"&gt;="&amp;12,$I$6:$I$121,"&gt;"&amp;$I11)+1)</f>
        <v/>
      </c>
      <c r="X11" s="33" t="str">
        <f>IF(OR($H11&lt;12,$L11&lt;&gt;X$4,$K11&lt;&gt;X$5),"",COUNTIFS($L$6:$L$121,X$4,$K$6:$K$121,X$5,$H$6:$H$121,"&gt;="&amp;12,$I$6:$I$121,"&gt;"&amp;$I11)+1)</f>
        <v/>
      </c>
      <c r="Y11" s="33" t="str">
        <f>IF(OR($H11&lt;12,$L11&lt;&gt;Y$4,$K11&lt;&gt;Y$5),"",COUNTIFS($L$6:$L$121,Y$4,$K$6:$K$121,Y$5,$H$6:$H$121,"&gt;="&amp;12,$I$6:$I$121,"&gt;"&amp;$I11)+1)</f>
        <v/>
      </c>
      <c r="Z11" s="33" t="str">
        <f>IF(OR($H11&lt;12,$L11&lt;&gt;Z$4,$K11&lt;&gt;Z$5),"",COUNTIFS($L$6:$L$121,Z$4,$K$6:$K$121,Z$5,$H$6:$H$121,"&gt;="&amp;12,$I$6:$I$121,"&gt;"&amp;$I11)+1)</f>
        <v/>
      </c>
      <c r="AA11" s="33" t="str">
        <f>IF(OR($H11&lt;12,$L11&lt;&gt;AA$4,$K11&lt;&gt;AA$5),"",COUNTIFS($L$6:$L$121,AA$4,$K$6:$K$121,AA$5,$H$6:$H$121,"&gt;="&amp;12,$I$6:$I$121,"&gt;"&amp;$I11)+1)</f>
        <v/>
      </c>
      <c r="AB11" s="33">
        <f>IF(OR($H11&lt;12,$L11&lt;&gt;AB$4,$K11&lt;&gt;AB$5),"",COUNTIFS($L$6:$L$121,AB$4,$K$6:$K$121,AB$5,$H$6:$H$121,"&gt;="&amp;12,$I$6:$I$121,"&gt;"&amp;$I11)+1)</f>
        <v>1</v>
      </c>
      <c r="AC11" s="34" t="str">
        <f>IF(OR($H11&lt;12,$L11&lt;&gt;AC$4,$K11&lt;&gt;AC$5),"",COUNTIFS($L$6:$L$121,AC$4,$K$6:$K$121,AC$5,$H$6:$H$121,"&gt;="&amp;12,$I$6:$I$121,"&gt;"&amp;$I11)+1)</f>
        <v/>
      </c>
      <c r="AD11">
        <f t="shared" si="9"/>
        <v>1</v>
      </c>
    </row>
    <row r="12" spans="1:31" x14ac:dyDescent="0.3">
      <c r="A12" s="27" t="s">
        <v>44</v>
      </c>
      <c r="B12" s="28" t="s">
        <v>227</v>
      </c>
      <c r="C12" s="28">
        <v>1147</v>
      </c>
      <c r="D12" s="28">
        <v>12</v>
      </c>
      <c r="E12" s="28">
        <v>0</v>
      </c>
      <c r="F12" s="28">
        <f t="shared" si="6"/>
        <v>0</v>
      </c>
      <c r="G12" s="28">
        <f t="shared" si="3"/>
        <v>0</v>
      </c>
      <c r="H12" s="28">
        <f t="shared" si="7"/>
        <v>12</v>
      </c>
      <c r="I12" s="43">
        <f t="shared" si="8"/>
        <v>1147</v>
      </c>
      <c r="J12" s="43">
        <f t="shared" si="4"/>
        <v>5.4166666666666714</v>
      </c>
      <c r="K12" s="45" t="s">
        <v>7</v>
      </c>
      <c r="L12" s="29" t="s">
        <v>3</v>
      </c>
      <c r="M12" s="30">
        <f>IF(H12&lt;12,"N/A",COUNTIFS($H$6:$H$121,"&gt;="&amp;12,$I$6:$I$121,"&gt;"&amp;$I12)+1)</f>
        <v>6</v>
      </c>
      <c r="N12" s="31" t="str">
        <f>IF(OR(H12&lt;12,L12&lt;&gt;N$4),"N/A",COUNTIFS($L$6:$L$121,N$4,$H$6:$H$121,"&gt;="&amp;12,$I$6:$I$121,"&gt;"&amp;$I12)+1)</f>
        <v>N/A</v>
      </c>
      <c r="O12" s="31">
        <f>IF(OR($H12&lt;12,$L12&lt;&gt;O$4),"N/A",COUNTIFS($L$6:$L$121,O$4,$H$6:$H$121,"&gt;="&amp;12,$I$6:$I$121,"&gt;"&amp;$I12)+1)</f>
        <v>6</v>
      </c>
      <c r="P12" s="32" t="str">
        <f>IF(OR($H12&lt;12,$L12&lt;&gt;P$4,$K12&lt;&gt;P$5),"",COUNTIFS($L$6:$L$121,P$4,$K$6:$K$121,P$5,$H$6:$H$121,"&gt;="&amp;12,$I$6:$I$121,"&gt;"&amp;$I12)+1)</f>
        <v/>
      </c>
      <c r="Q12" s="33" t="str">
        <f>IF(OR($H12&lt;12,$L12&lt;&gt;Q$4,$K12&lt;&gt;Q$5),"",COUNTIFS($L$6:$L$121,Q$4,$K$6:$K$121,Q$5,$H$6:$H$121,"&gt;="&amp;12,$I$6:$I$121,"&gt;"&amp;$I12)+1)</f>
        <v/>
      </c>
      <c r="R12" s="33" t="str">
        <f>IF(OR($H12&lt;12,$L12&lt;&gt;R$4,$K12&lt;&gt;R$5),"",COUNTIFS($L$6:$L$121,R$4,$K$6:$K$121,R$5,$H$6:$H$121,"&gt;="&amp;12,$I$6:$I$121,"&gt;"&amp;$I12)+1)</f>
        <v/>
      </c>
      <c r="S12" s="33" t="str">
        <f>IF(OR($H12&lt;12,$L12&lt;&gt;S$4,$K12&lt;&gt;S$5),"",COUNTIFS($L$6:$L$121,S$4,$K$6:$K$121,S$5,$H$6:$H$121,"&gt;="&amp;12,$I$6:$I$121,"&gt;"&amp;$I12)+1)</f>
        <v/>
      </c>
      <c r="T12" s="33" t="str">
        <f>IF(OR($H12&lt;12,$L12&lt;&gt;T$4,$K12&lt;&gt;T$5),"",COUNTIFS($L$6:$L$121,T$4,$K$6:$K$121,T$5,$H$6:$H$121,"&gt;="&amp;12,$I$6:$I$121,"&gt;"&amp;$I12)+1)</f>
        <v/>
      </c>
      <c r="U12" s="33" t="str">
        <f>IF(OR($H12&lt;12,$L12&lt;&gt;U$4,$K12&lt;&gt;U$5),"",COUNTIFS($L$6:$L$121,U$4,$K$6:$K$121,U$5,$H$6:$H$121,"&gt;="&amp;12,$I$6:$I$121,"&gt;"&amp;$I12)+1)</f>
        <v/>
      </c>
      <c r="V12" s="34" t="str">
        <f>IF(OR($H12&lt;12,$L12&lt;&gt;V$4,$K12&lt;&gt;V$5),"",COUNTIFS($L$6:$L$121,V$4,$K$6:$K$121,V$5,$H$6:$H$121,"&gt;="&amp;12,$I$6:$I$121,"&gt;"&amp;$I12)+1)</f>
        <v/>
      </c>
      <c r="W12" s="32" t="str">
        <f>IF(OR($H12&lt;12,$L12&lt;&gt;W$4,$K12&lt;&gt;W$5),"",COUNTIFS($L$6:$L$121,W$4,$K$6:$K$121,W$5,$H$6:$H$121,"&gt;="&amp;12,$I$6:$I$121,"&gt;"&amp;$I12)+1)</f>
        <v/>
      </c>
      <c r="X12" s="33" t="str">
        <f>IF(OR($H12&lt;12,$L12&lt;&gt;X$4,$K12&lt;&gt;X$5),"",COUNTIFS($L$6:$L$121,X$4,$K$6:$K$121,X$5,$H$6:$H$121,"&gt;="&amp;12,$I$6:$I$121,"&gt;"&amp;$I12)+1)</f>
        <v/>
      </c>
      <c r="Y12" s="33" t="str">
        <f>IF(OR($H12&lt;12,$L12&lt;&gt;Y$4,$K12&lt;&gt;Y$5),"",COUNTIFS($L$6:$L$121,Y$4,$K$6:$K$121,Y$5,$H$6:$H$121,"&gt;="&amp;12,$I$6:$I$121,"&gt;"&amp;$I12)+1)</f>
        <v/>
      </c>
      <c r="Z12" s="33">
        <f>IF(OR($H12&lt;12,$L12&lt;&gt;Z$4,$K12&lt;&gt;Z$5),"",COUNTIFS($L$6:$L$121,Z$4,$K$6:$K$121,Z$5,$H$6:$H$121,"&gt;="&amp;12,$I$6:$I$121,"&gt;"&amp;$I12)+1)</f>
        <v>3</v>
      </c>
      <c r="AA12" s="33" t="str">
        <f>IF(OR($H12&lt;12,$L12&lt;&gt;AA$4,$K12&lt;&gt;AA$5),"",COUNTIFS($L$6:$L$121,AA$4,$K$6:$K$121,AA$5,$H$6:$H$121,"&gt;="&amp;12,$I$6:$I$121,"&gt;"&amp;$I12)+1)</f>
        <v/>
      </c>
      <c r="AB12" s="33" t="str">
        <f>IF(OR($H12&lt;12,$L12&lt;&gt;AB$4,$K12&lt;&gt;AB$5),"",COUNTIFS($L$6:$L$121,AB$4,$K$6:$K$121,AB$5,$H$6:$H$121,"&gt;="&amp;12,$I$6:$I$121,"&gt;"&amp;$I12)+1)</f>
        <v/>
      </c>
      <c r="AC12" s="34" t="str">
        <f>IF(OR($H12&lt;12,$L12&lt;&gt;AC$4,$K12&lt;&gt;AC$5),"",COUNTIFS($L$6:$L$121,AC$4,$K$6:$K$121,AC$5,$H$6:$H$121,"&gt;="&amp;12,$I$6:$I$121,"&gt;"&amp;$I12)+1)</f>
        <v/>
      </c>
      <c r="AD12">
        <f t="shared" si="9"/>
        <v>1</v>
      </c>
    </row>
    <row r="13" spans="1:31" x14ac:dyDescent="0.3">
      <c r="A13" s="27" t="s">
        <v>100</v>
      </c>
      <c r="B13" s="28" t="s">
        <v>228</v>
      </c>
      <c r="C13" s="28">
        <v>1147</v>
      </c>
      <c r="D13" s="28">
        <v>12</v>
      </c>
      <c r="E13" s="28">
        <v>0</v>
      </c>
      <c r="F13" s="28">
        <f t="shared" si="6"/>
        <v>0</v>
      </c>
      <c r="G13" s="28">
        <f t="shared" si="3"/>
        <v>0</v>
      </c>
      <c r="H13" s="28">
        <f t="shared" si="7"/>
        <v>12</v>
      </c>
      <c r="I13" s="43">
        <f t="shared" si="8"/>
        <v>1147</v>
      </c>
      <c r="J13" s="43">
        <f t="shared" si="4"/>
        <v>5.4166666666666714</v>
      </c>
      <c r="K13" s="45" t="s">
        <v>4</v>
      </c>
      <c r="L13" s="29" t="s">
        <v>3</v>
      </c>
      <c r="M13" s="30">
        <f>IF(H13&lt;12,"N/A",COUNTIFS($H$6:$H$121,"&gt;="&amp;12,$I$6:$I$121,"&gt;"&amp;$I13)+1)</f>
        <v>6</v>
      </c>
      <c r="N13" s="31" t="str">
        <f>IF(OR(H13&lt;12,L13&lt;&gt;N$4),"N/A",COUNTIFS($L$6:$L$121,N$4,$H$6:$H$121,"&gt;="&amp;12,$I$6:$I$121,"&gt;"&amp;$I13)+1)</f>
        <v>N/A</v>
      </c>
      <c r="O13" s="31">
        <f>IF(OR($H13&lt;12,$L13&lt;&gt;O$4),"N/A",COUNTIFS($L$6:$L$121,O$4,$H$6:$H$121,"&gt;="&amp;12,$I$6:$I$121,"&gt;"&amp;$I13)+1)</f>
        <v>6</v>
      </c>
      <c r="P13" s="32" t="str">
        <f>IF(OR($H13&lt;12,$L13&lt;&gt;P$4,$K13&lt;&gt;P$5),"",COUNTIFS($L$6:$L$121,P$4,$K$6:$K$121,P$5,$H$6:$H$121,"&gt;="&amp;12,$I$6:$I$121,"&gt;"&amp;$I13)+1)</f>
        <v/>
      </c>
      <c r="Q13" s="33" t="str">
        <f>IF(OR($H13&lt;12,$L13&lt;&gt;Q$4,$K13&lt;&gt;Q$5),"",COUNTIFS($L$6:$L$121,Q$4,$K$6:$K$121,Q$5,$H$6:$H$121,"&gt;="&amp;12,$I$6:$I$121,"&gt;"&amp;$I13)+1)</f>
        <v/>
      </c>
      <c r="R13" s="33" t="str">
        <f>IF(OR($H13&lt;12,$L13&lt;&gt;R$4,$K13&lt;&gt;R$5),"",COUNTIFS($L$6:$L$121,R$4,$K$6:$K$121,R$5,$H$6:$H$121,"&gt;="&amp;12,$I$6:$I$121,"&gt;"&amp;$I13)+1)</f>
        <v/>
      </c>
      <c r="S13" s="33" t="str">
        <f>IF(OR($H13&lt;12,$L13&lt;&gt;S$4,$K13&lt;&gt;S$5),"",COUNTIFS($L$6:$L$121,S$4,$K$6:$K$121,S$5,$H$6:$H$121,"&gt;="&amp;12,$I$6:$I$121,"&gt;"&amp;$I13)+1)</f>
        <v/>
      </c>
      <c r="T13" s="33" t="str">
        <f>IF(OR($H13&lt;12,$L13&lt;&gt;T$4,$K13&lt;&gt;T$5),"",COUNTIFS($L$6:$L$121,T$4,$K$6:$K$121,T$5,$H$6:$H$121,"&gt;="&amp;12,$I$6:$I$121,"&gt;"&amp;$I13)+1)</f>
        <v/>
      </c>
      <c r="U13" s="33" t="str">
        <f>IF(OR($H13&lt;12,$L13&lt;&gt;U$4,$K13&lt;&gt;U$5),"",COUNTIFS($L$6:$L$121,U$4,$K$6:$K$121,U$5,$H$6:$H$121,"&gt;="&amp;12,$I$6:$I$121,"&gt;"&amp;$I13)+1)</f>
        <v/>
      </c>
      <c r="V13" s="34" t="str">
        <f>IF(OR($H13&lt;12,$L13&lt;&gt;V$4,$K13&lt;&gt;V$5),"",COUNTIFS($L$6:$L$121,V$4,$K$6:$K$121,V$5,$H$6:$H$121,"&gt;="&amp;12,$I$6:$I$121,"&gt;"&amp;$I13)+1)</f>
        <v/>
      </c>
      <c r="W13" s="32">
        <f>IF(OR($H13&lt;12,$L13&lt;&gt;W$4,$K13&lt;&gt;W$5),"",COUNTIFS($L$6:$L$121,W$4,$K$6:$K$121,W$5,$H$6:$H$121,"&gt;="&amp;12,$I$6:$I$121,"&gt;"&amp;$I13)+1)</f>
        <v>1</v>
      </c>
      <c r="X13" s="33" t="str">
        <f>IF(OR($H13&lt;12,$L13&lt;&gt;X$4,$K13&lt;&gt;X$5),"",COUNTIFS($L$6:$L$121,X$4,$K$6:$K$121,X$5,$H$6:$H$121,"&gt;="&amp;12,$I$6:$I$121,"&gt;"&amp;$I13)+1)</f>
        <v/>
      </c>
      <c r="Y13" s="33" t="str">
        <f>IF(OR($H13&lt;12,$L13&lt;&gt;Y$4,$K13&lt;&gt;Y$5),"",COUNTIFS($L$6:$L$121,Y$4,$K$6:$K$121,Y$5,$H$6:$H$121,"&gt;="&amp;12,$I$6:$I$121,"&gt;"&amp;$I13)+1)</f>
        <v/>
      </c>
      <c r="Z13" s="33" t="str">
        <f>IF(OR($H13&lt;12,$L13&lt;&gt;Z$4,$K13&lt;&gt;Z$5),"",COUNTIFS($L$6:$L$121,Z$4,$K$6:$K$121,Z$5,$H$6:$H$121,"&gt;="&amp;12,$I$6:$I$121,"&gt;"&amp;$I13)+1)</f>
        <v/>
      </c>
      <c r="AA13" s="33" t="str">
        <f>IF(OR($H13&lt;12,$L13&lt;&gt;AA$4,$K13&lt;&gt;AA$5),"",COUNTIFS($L$6:$L$121,AA$4,$K$6:$K$121,AA$5,$H$6:$H$121,"&gt;="&amp;12,$I$6:$I$121,"&gt;"&amp;$I13)+1)</f>
        <v/>
      </c>
      <c r="AB13" s="33" t="str">
        <f>IF(OR($H13&lt;12,$L13&lt;&gt;AB$4,$K13&lt;&gt;AB$5),"",COUNTIFS($L$6:$L$121,AB$4,$K$6:$K$121,AB$5,$H$6:$H$121,"&gt;="&amp;12,$I$6:$I$121,"&gt;"&amp;$I13)+1)</f>
        <v/>
      </c>
      <c r="AC13" s="34" t="str">
        <f>IF(OR($H13&lt;12,$L13&lt;&gt;AC$4,$K13&lt;&gt;AC$5),"",COUNTIFS($L$6:$L$121,AC$4,$K$6:$K$121,AC$5,$H$6:$H$121,"&gt;="&amp;12,$I$6:$I$121,"&gt;"&amp;$I13)+1)</f>
        <v/>
      </c>
      <c r="AD13">
        <f t="shared" si="9"/>
        <v>1</v>
      </c>
    </row>
    <row r="14" spans="1:31" x14ac:dyDescent="0.3">
      <c r="A14" s="27" t="s">
        <v>114</v>
      </c>
      <c r="B14" s="28" t="s">
        <v>229</v>
      </c>
      <c r="C14" s="28">
        <v>1135</v>
      </c>
      <c r="D14" s="28">
        <v>12</v>
      </c>
      <c r="E14" s="28">
        <v>1</v>
      </c>
      <c r="F14" s="28">
        <f t="shared" si="6"/>
        <v>0</v>
      </c>
      <c r="G14" s="28">
        <f t="shared" si="3"/>
        <v>0</v>
      </c>
      <c r="H14" s="28">
        <f t="shared" si="7"/>
        <v>12</v>
      </c>
      <c r="I14" s="43">
        <f t="shared" si="8"/>
        <v>1135</v>
      </c>
      <c r="J14" s="43">
        <f t="shared" si="4"/>
        <v>6.4166666666666714</v>
      </c>
      <c r="K14" s="45" t="s">
        <v>7</v>
      </c>
      <c r="L14" s="29" t="s">
        <v>3</v>
      </c>
      <c r="M14" s="30">
        <f>IF(H14&lt;12,"N/A",COUNTIFS($H$6:$H$121,"&gt;="&amp;12,$I$6:$I$121,"&gt;"&amp;$I14)+1)</f>
        <v>8</v>
      </c>
      <c r="N14" s="31" t="str">
        <f>IF(OR(H14&lt;12,L14&lt;&gt;N$4),"N/A",COUNTIFS($L$6:$L$121,N$4,$H$6:$H$121,"&gt;="&amp;12,$I$6:$I$121,"&gt;"&amp;$I14)+1)</f>
        <v>N/A</v>
      </c>
      <c r="O14" s="31">
        <f>IF(OR($H14&lt;12,$L14&lt;&gt;O$4),"N/A",COUNTIFS($L$6:$L$121,O$4,$H$6:$H$121,"&gt;="&amp;12,$I$6:$I$121,"&gt;"&amp;$I14)+1)</f>
        <v>8</v>
      </c>
      <c r="P14" s="32" t="str">
        <f>IF(OR($H14&lt;12,$L14&lt;&gt;P$4,$K14&lt;&gt;P$5),"",COUNTIFS($L$6:$L$121,P$4,$K$6:$K$121,P$5,$H$6:$H$121,"&gt;="&amp;12,$I$6:$I$121,"&gt;"&amp;$I14)+1)</f>
        <v/>
      </c>
      <c r="Q14" s="33" t="str">
        <f>IF(OR($H14&lt;12,$L14&lt;&gt;Q$4,$K14&lt;&gt;Q$5),"",COUNTIFS($L$6:$L$121,Q$4,$K$6:$K$121,Q$5,$H$6:$H$121,"&gt;="&amp;12,$I$6:$I$121,"&gt;"&amp;$I14)+1)</f>
        <v/>
      </c>
      <c r="R14" s="33" t="str">
        <f>IF(OR($H14&lt;12,$L14&lt;&gt;R$4,$K14&lt;&gt;R$5),"",COUNTIFS($L$6:$L$121,R$4,$K$6:$K$121,R$5,$H$6:$H$121,"&gt;="&amp;12,$I$6:$I$121,"&gt;"&amp;$I14)+1)</f>
        <v/>
      </c>
      <c r="S14" s="33" t="str">
        <f>IF(OR($H14&lt;12,$L14&lt;&gt;S$4,$K14&lt;&gt;S$5),"",COUNTIFS($L$6:$L$121,S$4,$K$6:$K$121,S$5,$H$6:$H$121,"&gt;="&amp;12,$I$6:$I$121,"&gt;"&amp;$I14)+1)</f>
        <v/>
      </c>
      <c r="T14" s="33" t="str">
        <f>IF(OR($H14&lt;12,$L14&lt;&gt;T$4,$K14&lt;&gt;T$5),"",COUNTIFS($L$6:$L$121,T$4,$K$6:$K$121,T$5,$H$6:$H$121,"&gt;="&amp;12,$I$6:$I$121,"&gt;"&amp;$I14)+1)</f>
        <v/>
      </c>
      <c r="U14" s="33" t="str">
        <f>IF(OR($H14&lt;12,$L14&lt;&gt;U$4,$K14&lt;&gt;U$5),"",COUNTIFS($L$6:$L$121,U$4,$K$6:$K$121,U$5,$H$6:$H$121,"&gt;="&amp;12,$I$6:$I$121,"&gt;"&amp;$I14)+1)</f>
        <v/>
      </c>
      <c r="V14" s="34" t="str">
        <f>IF(OR($H14&lt;12,$L14&lt;&gt;V$4,$K14&lt;&gt;V$5),"",COUNTIFS($L$6:$L$121,V$4,$K$6:$K$121,V$5,$H$6:$H$121,"&gt;="&amp;12,$I$6:$I$121,"&gt;"&amp;$I14)+1)</f>
        <v/>
      </c>
      <c r="W14" s="32" t="str">
        <f>IF(OR($H14&lt;12,$L14&lt;&gt;W$4,$K14&lt;&gt;W$5),"",COUNTIFS($L$6:$L$121,W$4,$K$6:$K$121,W$5,$H$6:$H$121,"&gt;="&amp;12,$I$6:$I$121,"&gt;"&amp;$I14)+1)</f>
        <v/>
      </c>
      <c r="X14" s="33" t="str">
        <f>IF(OR($H14&lt;12,$L14&lt;&gt;X$4,$K14&lt;&gt;X$5),"",COUNTIFS($L$6:$L$121,X$4,$K$6:$K$121,X$5,$H$6:$H$121,"&gt;="&amp;12,$I$6:$I$121,"&gt;"&amp;$I14)+1)</f>
        <v/>
      </c>
      <c r="Y14" s="33" t="str">
        <f>IF(OR($H14&lt;12,$L14&lt;&gt;Y$4,$K14&lt;&gt;Y$5),"",COUNTIFS($L$6:$L$121,Y$4,$K$6:$K$121,Y$5,$H$6:$H$121,"&gt;="&amp;12,$I$6:$I$121,"&gt;"&amp;$I14)+1)</f>
        <v/>
      </c>
      <c r="Z14" s="33">
        <f>IF(OR($H14&lt;12,$L14&lt;&gt;Z$4,$K14&lt;&gt;Z$5),"",COUNTIFS($L$6:$L$121,Z$4,$K$6:$K$121,Z$5,$H$6:$H$121,"&gt;="&amp;12,$I$6:$I$121,"&gt;"&amp;$I14)+1)</f>
        <v>4</v>
      </c>
      <c r="AA14" s="33" t="str">
        <f>IF(OR($H14&lt;12,$L14&lt;&gt;AA$4,$K14&lt;&gt;AA$5),"",COUNTIFS($L$6:$L$121,AA$4,$K$6:$K$121,AA$5,$H$6:$H$121,"&gt;="&amp;12,$I$6:$I$121,"&gt;"&amp;$I14)+1)</f>
        <v/>
      </c>
      <c r="AB14" s="33" t="str">
        <f>IF(OR($H14&lt;12,$L14&lt;&gt;AB$4,$K14&lt;&gt;AB$5),"",COUNTIFS($L$6:$L$121,AB$4,$K$6:$K$121,AB$5,$H$6:$H$121,"&gt;="&amp;12,$I$6:$I$121,"&gt;"&amp;$I14)+1)</f>
        <v/>
      </c>
      <c r="AC14" s="34" t="str">
        <f>IF(OR($H14&lt;12,$L14&lt;&gt;AC$4,$K14&lt;&gt;AC$5),"",COUNTIFS($L$6:$L$121,AC$4,$K$6:$K$121,AC$5,$H$6:$H$121,"&gt;="&amp;12,$I$6:$I$121,"&gt;"&amp;$I14)+1)</f>
        <v/>
      </c>
      <c r="AD14">
        <f t="shared" si="9"/>
        <v>0</v>
      </c>
    </row>
    <row r="15" spans="1:31" x14ac:dyDescent="0.3">
      <c r="A15" s="27" t="s">
        <v>117</v>
      </c>
      <c r="B15" s="28" t="s">
        <v>230</v>
      </c>
      <c r="C15" s="28">
        <v>1112</v>
      </c>
      <c r="D15" s="28">
        <v>12</v>
      </c>
      <c r="E15" s="28">
        <v>2</v>
      </c>
      <c r="F15" s="28">
        <f t="shared" si="6"/>
        <v>0</v>
      </c>
      <c r="G15" s="28">
        <f t="shared" si="3"/>
        <v>0</v>
      </c>
      <c r="H15" s="28">
        <f t="shared" si="7"/>
        <v>12</v>
      </c>
      <c r="I15" s="43">
        <f t="shared" si="8"/>
        <v>1112</v>
      </c>
      <c r="J15" s="43">
        <f t="shared" si="4"/>
        <v>8.3333333333333286</v>
      </c>
      <c r="K15" s="45" t="s">
        <v>6</v>
      </c>
      <c r="L15" s="29" t="s">
        <v>2</v>
      </c>
      <c r="M15" s="30">
        <f>IF(H15&lt;12,"N/A",COUNTIFS($H$6:$H$121,"&gt;="&amp;12,$I$6:$I$121,"&gt;"&amp;$I15)+1)</f>
        <v>10</v>
      </c>
      <c r="N15" s="31">
        <f>IF(OR(H15&lt;12,L15&lt;&gt;N$4),"N/A",COUNTIFS($L$6:$L$121,N$4,$H$6:$H$121,"&gt;="&amp;12,$I$6:$I$121,"&gt;"&amp;$I15)+1)</f>
        <v>1</v>
      </c>
      <c r="O15" s="31" t="str">
        <f>IF(OR($H15&lt;12,$L15&lt;&gt;O$4),"N/A",COUNTIFS($L$6:$L$121,O$4,$H$6:$H$121,"&gt;="&amp;12,$I$6:$I$121,"&gt;"&amp;$I15)+1)</f>
        <v>N/A</v>
      </c>
      <c r="P15" s="32" t="str">
        <f>IF(OR($H15&lt;12,$L15&lt;&gt;P$4,$K15&lt;&gt;P$5),"",COUNTIFS($L$6:$L$121,P$4,$K$6:$K$121,P$5,$H$6:$H$121,"&gt;="&amp;12,$I$6:$I$121,"&gt;"&amp;$I15)+1)</f>
        <v/>
      </c>
      <c r="Q15" s="33" t="str">
        <f>IF(OR($H15&lt;12,$L15&lt;&gt;Q$4,$K15&lt;&gt;Q$5),"",COUNTIFS($L$6:$L$121,Q$4,$K$6:$K$121,Q$5,$H$6:$H$121,"&gt;="&amp;12,$I$6:$I$121,"&gt;"&amp;$I15)+1)</f>
        <v/>
      </c>
      <c r="R15" s="33">
        <f>IF(OR($H15&lt;12,$L15&lt;&gt;R$4,$K15&lt;&gt;R$5),"",COUNTIFS($L$6:$L$121,R$4,$K$6:$K$121,R$5,$H$6:$H$121,"&gt;="&amp;12,$I$6:$I$121,"&gt;"&amp;$I15)+1)</f>
        <v>1</v>
      </c>
      <c r="S15" s="33" t="str">
        <f>IF(OR($H15&lt;12,$L15&lt;&gt;S$4,$K15&lt;&gt;S$5),"",COUNTIFS($L$6:$L$121,S$4,$K$6:$K$121,S$5,$H$6:$H$121,"&gt;="&amp;12,$I$6:$I$121,"&gt;"&amp;$I15)+1)</f>
        <v/>
      </c>
      <c r="T15" s="33" t="str">
        <f>IF(OR($H15&lt;12,$L15&lt;&gt;T$4,$K15&lt;&gt;T$5),"",COUNTIFS($L$6:$L$121,T$4,$K$6:$K$121,T$5,$H$6:$H$121,"&gt;="&amp;12,$I$6:$I$121,"&gt;"&amp;$I15)+1)</f>
        <v/>
      </c>
      <c r="U15" s="33" t="str">
        <f>IF(OR($H15&lt;12,$L15&lt;&gt;U$4,$K15&lt;&gt;U$5),"",COUNTIFS($L$6:$L$121,U$4,$K$6:$K$121,U$5,$H$6:$H$121,"&gt;="&amp;12,$I$6:$I$121,"&gt;"&amp;$I15)+1)</f>
        <v/>
      </c>
      <c r="V15" s="34" t="str">
        <f>IF(OR($H15&lt;12,$L15&lt;&gt;V$4,$K15&lt;&gt;V$5),"",COUNTIFS($L$6:$L$121,V$4,$K$6:$K$121,V$5,$H$6:$H$121,"&gt;="&amp;12,$I$6:$I$121,"&gt;"&amp;$I15)+1)</f>
        <v/>
      </c>
      <c r="W15" s="32" t="str">
        <f>IF(OR($H15&lt;12,$L15&lt;&gt;W$4,$K15&lt;&gt;W$5),"",COUNTIFS($L$6:$L$121,W$4,$K$6:$K$121,W$5,$H$6:$H$121,"&gt;="&amp;12,$I$6:$I$121,"&gt;"&amp;$I15)+1)</f>
        <v/>
      </c>
      <c r="X15" s="33" t="str">
        <f>IF(OR($H15&lt;12,$L15&lt;&gt;X$4,$K15&lt;&gt;X$5),"",COUNTIFS($L$6:$L$121,X$4,$K$6:$K$121,X$5,$H$6:$H$121,"&gt;="&amp;12,$I$6:$I$121,"&gt;"&amp;$I15)+1)</f>
        <v/>
      </c>
      <c r="Y15" s="33" t="str">
        <f>IF(OR($H15&lt;12,$L15&lt;&gt;Y$4,$K15&lt;&gt;Y$5),"",COUNTIFS($L$6:$L$121,Y$4,$K$6:$K$121,Y$5,$H$6:$H$121,"&gt;="&amp;12,$I$6:$I$121,"&gt;"&amp;$I15)+1)</f>
        <v/>
      </c>
      <c r="Z15" s="33" t="str">
        <f>IF(OR($H15&lt;12,$L15&lt;&gt;Z$4,$K15&lt;&gt;Z$5),"",COUNTIFS($L$6:$L$121,Z$4,$K$6:$K$121,Z$5,$H$6:$H$121,"&gt;="&amp;12,$I$6:$I$121,"&gt;"&amp;$I15)+1)</f>
        <v/>
      </c>
      <c r="AA15" s="33" t="str">
        <f>IF(OR($H15&lt;12,$L15&lt;&gt;AA$4,$K15&lt;&gt;AA$5),"",COUNTIFS($L$6:$L$121,AA$4,$K$6:$K$121,AA$5,$H$6:$H$121,"&gt;="&amp;12,$I$6:$I$121,"&gt;"&amp;$I15)+1)</f>
        <v/>
      </c>
      <c r="AB15" s="33" t="str">
        <f>IF(OR($H15&lt;12,$L15&lt;&gt;AB$4,$K15&lt;&gt;AB$5),"",COUNTIFS($L$6:$L$121,AB$4,$K$6:$K$121,AB$5,$H$6:$H$121,"&gt;="&amp;12,$I$6:$I$121,"&gt;"&amp;$I15)+1)</f>
        <v/>
      </c>
      <c r="AC15" s="34" t="str">
        <f>IF(OR($H15&lt;12,$L15&lt;&gt;AC$4,$K15&lt;&gt;AC$5),"",COUNTIFS($L$6:$L$121,AC$4,$K$6:$K$121,AC$5,$H$6:$H$121,"&gt;="&amp;12,$I$6:$I$121,"&gt;"&amp;$I15)+1)</f>
        <v/>
      </c>
      <c r="AD15">
        <f t="shared" si="9"/>
        <v>2</v>
      </c>
      <c r="AE15" s="1"/>
    </row>
    <row r="16" spans="1:31" x14ac:dyDescent="0.3">
      <c r="A16" s="27" t="s">
        <v>47</v>
      </c>
      <c r="B16" s="28" t="s">
        <v>231</v>
      </c>
      <c r="C16" s="28">
        <v>1111</v>
      </c>
      <c r="D16" s="28">
        <v>12</v>
      </c>
      <c r="E16" s="28">
        <v>2</v>
      </c>
      <c r="F16" s="28">
        <f t="shared" si="6"/>
        <v>0</v>
      </c>
      <c r="G16" s="28">
        <f t="shared" si="3"/>
        <v>0</v>
      </c>
      <c r="H16" s="28">
        <f t="shared" si="7"/>
        <v>12</v>
      </c>
      <c r="I16" s="43">
        <f t="shared" si="8"/>
        <v>1111</v>
      </c>
      <c r="J16" s="43">
        <f t="shared" si="4"/>
        <v>8.4166666666666714</v>
      </c>
      <c r="K16" s="45" t="s">
        <v>9</v>
      </c>
      <c r="L16" s="29" t="s">
        <v>3</v>
      </c>
      <c r="M16" s="30">
        <f>IF(H16&lt;12,"N/A",COUNTIFS($H$6:$H$121,"&gt;="&amp;12,$I$6:$I$121,"&gt;"&amp;$I16)+1)</f>
        <v>11</v>
      </c>
      <c r="N16" s="31" t="str">
        <f>IF(OR(H16&lt;12,L16&lt;&gt;N$4),"N/A",COUNTIFS($L$6:$L$121,N$4,$H$6:$H$121,"&gt;="&amp;12,$I$6:$I$121,"&gt;"&amp;$I16)+1)</f>
        <v>N/A</v>
      </c>
      <c r="O16" s="31">
        <f>IF(OR($H16&lt;12,$L16&lt;&gt;O$4),"N/A",COUNTIFS($L$6:$L$121,O$4,$H$6:$H$121,"&gt;="&amp;12,$I$6:$I$121,"&gt;"&amp;$I16)+1)</f>
        <v>10</v>
      </c>
      <c r="P16" s="32" t="str">
        <f>IF(OR($H16&lt;12,$L16&lt;&gt;P$4,$K16&lt;&gt;P$5),"",COUNTIFS($L$6:$L$121,P$4,$K$6:$K$121,P$5,$H$6:$H$121,"&gt;="&amp;12,$I$6:$I$121,"&gt;"&amp;$I16)+1)</f>
        <v/>
      </c>
      <c r="Q16" s="33" t="str">
        <f>IF(OR($H16&lt;12,$L16&lt;&gt;Q$4,$K16&lt;&gt;Q$5),"",COUNTIFS($L$6:$L$121,Q$4,$K$6:$K$121,Q$5,$H$6:$H$121,"&gt;="&amp;12,$I$6:$I$121,"&gt;"&amp;$I16)+1)</f>
        <v/>
      </c>
      <c r="R16" s="33" t="str">
        <f>IF(OR($H16&lt;12,$L16&lt;&gt;R$4,$K16&lt;&gt;R$5),"",COUNTIFS($L$6:$L$121,R$4,$K$6:$K$121,R$5,$H$6:$H$121,"&gt;="&amp;12,$I$6:$I$121,"&gt;"&amp;$I16)+1)</f>
        <v/>
      </c>
      <c r="S16" s="33" t="str">
        <f>IF(OR($H16&lt;12,$L16&lt;&gt;S$4,$K16&lt;&gt;S$5),"",COUNTIFS($L$6:$L$121,S$4,$K$6:$K$121,S$5,$H$6:$H$121,"&gt;="&amp;12,$I$6:$I$121,"&gt;"&amp;$I16)+1)</f>
        <v/>
      </c>
      <c r="T16" s="33" t="str">
        <f>IF(OR($H16&lt;12,$L16&lt;&gt;T$4,$K16&lt;&gt;T$5),"",COUNTIFS($L$6:$L$121,T$4,$K$6:$K$121,T$5,$H$6:$H$121,"&gt;="&amp;12,$I$6:$I$121,"&gt;"&amp;$I16)+1)</f>
        <v/>
      </c>
      <c r="U16" s="33" t="str">
        <f>IF(OR($H16&lt;12,$L16&lt;&gt;U$4,$K16&lt;&gt;U$5),"",COUNTIFS($L$6:$L$121,U$4,$K$6:$K$121,U$5,$H$6:$H$121,"&gt;="&amp;12,$I$6:$I$121,"&gt;"&amp;$I16)+1)</f>
        <v/>
      </c>
      <c r="V16" s="34" t="str">
        <f>IF(OR($H16&lt;12,$L16&lt;&gt;V$4,$K16&lt;&gt;V$5),"",COUNTIFS($L$6:$L$121,V$4,$K$6:$K$121,V$5,$H$6:$H$121,"&gt;="&amp;12,$I$6:$I$121,"&gt;"&amp;$I16)+1)</f>
        <v/>
      </c>
      <c r="W16" s="32" t="str">
        <f>IF(OR($H16&lt;12,$L16&lt;&gt;W$4,$K16&lt;&gt;W$5),"",COUNTIFS($L$6:$L$121,W$4,$K$6:$K$121,W$5,$H$6:$H$121,"&gt;="&amp;12,$I$6:$I$121,"&gt;"&amp;$I16)+1)</f>
        <v/>
      </c>
      <c r="X16" s="33" t="str">
        <f>IF(OR($H16&lt;12,$L16&lt;&gt;X$4,$K16&lt;&gt;X$5),"",COUNTIFS($L$6:$L$121,X$4,$K$6:$K$121,X$5,$H$6:$H$121,"&gt;="&amp;12,$I$6:$I$121,"&gt;"&amp;$I16)+1)</f>
        <v/>
      </c>
      <c r="Y16" s="33" t="str">
        <f>IF(OR($H16&lt;12,$L16&lt;&gt;Y$4,$K16&lt;&gt;Y$5),"",COUNTIFS($L$6:$L$121,Y$4,$K$6:$K$121,Y$5,$H$6:$H$121,"&gt;="&amp;12,$I$6:$I$121,"&gt;"&amp;$I16)+1)</f>
        <v/>
      </c>
      <c r="Z16" s="33" t="str">
        <f>IF(OR($H16&lt;12,$L16&lt;&gt;Z$4,$K16&lt;&gt;Z$5),"",COUNTIFS($L$6:$L$121,Z$4,$K$6:$K$121,Z$5,$H$6:$H$121,"&gt;="&amp;12,$I$6:$I$121,"&gt;"&amp;$I16)+1)</f>
        <v/>
      </c>
      <c r="AA16" s="33" t="str">
        <f>IF(OR($H16&lt;12,$L16&lt;&gt;AA$4,$K16&lt;&gt;AA$5),"",COUNTIFS($L$6:$L$121,AA$4,$K$6:$K$121,AA$5,$H$6:$H$121,"&gt;="&amp;12,$I$6:$I$121,"&gt;"&amp;$I16)+1)</f>
        <v/>
      </c>
      <c r="AB16" s="33">
        <f>IF(OR($H16&lt;12,$L16&lt;&gt;AB$4,$K16&lt;&gt;AB$5),"",COUNTIFS($L$6:$L$121,AB$4,$K$6:$K$121,AB$5,$H$6:$H$121,"&gt;="&amp;12,$I$6:$I$121,"&gt;"&amp;$I16)+1)</f>
        <v>2</v>
      </c>
      <c r="AC16" s="34" t="str">
        <f>IF(OR($H16&lt;12,$L16&lt;&gt;AC$4,$K16&lt;&gt;AC$5),"",COUNTIFS($L$6:$L$121,AC$4,$K$6:$K$121,AC$5,$H$6:$H$121,"&gt;="&amp;12,$I$6:$I$121,"&gt;"&amp;$I16)+1)</f>
        <v/>
      </c>
      <c r="AD16">
        <f t="shared" si="9"/>
        <v>1</v>
      </c>
    </row>
    <row r="17" spans="1:31" x14ac:dyDescent="0.3">
      <c r="A17" s="27" t="s">
        <v>36</v>
      </c>
      <c r="B17" s="28" t="s">
        <v>232</v>
      </c>
      <c r="C17" s="28">
        <v>1108</v>
      </c>
      <c r="D17" s="28">
        <v>12</v>
      </c>
      <c r="E17" s="28">
        <v>0</v>
      </c>
      <c r="F17" s="28">
        <f t="shared" si="6"/>
        <v>0</v>
      </c>
      <c r="G17" s="28">
        <f t="shared" si="3"/>
        <v>0</v>
      </c>
      <c r="H17" s="28">
        <f t="shared" si="7"/>
        <v>12</v>
      </c>
      <c r="I17" s="43">
        <f t="shared" si="8"/>
        <v>1108</v>
      </c>
      <c r="J17" s="43">
        <f t="shared" si="4"/>
        <v>8.6666666666666714</v>
      </c>
      <c r="K17" s="45" t="s">
        <v>8</v>
      </c>
      <c r="L17" s="29" t="s">
        <v>3</v>
      </c>
      <c r="M17" s="30">
        <f>IF(H17&lt;12,"N/A",COUNTIFS($H$6:$H$121,"&gt;="&amp;12,$I$6:$I$121,"&gt;"&amp;$I17)+1)</f>
        <v>12</v>
      </c>
      <c r="N17" s="31" t="str">
        <f>IF(OR(H17&lt;12,L17&lt;&gt;N$4),"N/A",COUNTIFS($L$6:$L$121,N$4,$H$6:$H$121,"&gt;="&amp;12,$I$6:$I$121,"&gt;"&amp;$I17)+1)</f>
        <v>N/A</v>
      </c>
      <c r="O17" s="31">
        <f>IF(OR($H17&lt;12,$L17&lt;&gt;O$4),"N/A",COUNTIFS($L$6:$L$121,O$4,$H$6:$H$121,"&gt;="&amp;12,$I$6:$I$121,"&gt;"&amp;$I17)+1)</f>
        <v>11</v>
      </c>
      <c r="P17" s="32" t="str">
        <f>IF(OR($H17&lt;12,$L17&lt;&gt;P$4,$K17&lt;&gt;P$5),"",COUNTIFS($L$6:$L$121,P$4,$K$6:$K$121,P$5,$H$6:$H$121,"&gt;="&amp;12,$I$6:$I$121,"&gt;"&amp;$I17)+1)</f>
        <v/>
      </c>
      <c r="Q17" s="33" t="str">
        <f>IF(OR($H17&lt;12,$L17&lt;&gt;Q$4,$K17&lt;&gt;Q$5),"",COUNTIFS($L$6:$L$121,Q$4,$K$6:$K$121,Q$5,$H$6:$H$121,"&gt;="&amp;12,$I$6:$I$121,"&gt;"&amp;$I17)+1)</f>
        <v/>
      </c>
      <c r="R17" s="33" t="str">
        <f>IF(OR($H17&lt;12,$L17&lt;&gt;R$4,$K17&lt;&gt;R$5),"",COUNTIFS($L$6:$L$121,R$4,$K$6:$K$121,R$5,$H$6:$H$121,"&gt;="&amp;12,$I$6:$I$121,"&gt;"&amp;$I17)+1)</f>
        <v/>
      </c>
      <c r="S17" s="33" t="str">
        <f>IF(OR($H17&lt;12,$L17&lt;&gt;S$4,$K17&lt;&gt;S$5),"",COUNTIFS($L$6:$L$121,S$4,$K$6:$K$121,S$5,$H$6:$H$121,"&gt;="&amp;12,$I$6:$I$121,"&gt;"&amp;$I17)+1)</f>
        <v/>
      </c>
      <c r="T17" s="33" t="str">
        <f>IF(OR($H17&lt;12,$L17&lt;&gt;T$4,$K17&lt;&gt;T$5),"",COUNTIFS($L$6:$L$121,T$4,$K$6:$K$121,T$5,$H$6:$H$121,"&gt;="&amp;12,$I$6:$I$121,"&gt;"&amp;$I17)+1)</f>
        <v/>
      </c>
      <c r="U17" s="33" t="str">
        <f>IF(OR($H17&lt;12,$L17&lt;&gt;U$4,$K17&lt;&gt;U$5),"",COUNTIFS($L$6:$L$121,U$4,$K$6:$K$121,U$5,$H$6:$H$121,"&gt;="&amp;12,$I$6:$I$121,"&gt;"&amp;$I17)+1)</f>
        <v/>
      </c>
      <c r="V17" s="34" t="str">
        <f>IF(OR($H17&lt;12,$L17&lt;&gt;V$4,$K17&lt;&gt;V$5),"",COUNTIFS($L$6:$L$121,V$4,$K$6:$K$121,V$5,$H$6:$H$121,"&gt;="&amp;12,$I$6:$I$121,"&gt;"&amp;$I17)+1)</f>
        <v/>
      </c>
      <c r="W17" s="32" t="str">
        <f>IF(OR($H17&lt;12,$L17&lt;&gt;W$4,$K17&lt;&gt;W$5),"",COUNTIFS($L$6:$L$121,W$4,$K$6:$K$121,W$5,$H$6:$H$121,"&gt;="&amp;12,$I$6:$I$121,"&gt;"&amp;$I17)+1)</f>
        <v/>
      </c>
      <c r="X17" s="33" t="str">
        <f>IF(OR($H17&lt;12,$L17&lt;&gt;X$4,$K17&lt;&gt;X$5),"",COUNTIFS($L$6:$L$121,X$4,$K$6:$K$121,X$5,$H$6:$H$121,"&gt;="&amp;12,$I$6:$I$121,"&gt;"&amp;$I17)+1)</f>
        <v/>
      </c>
      <c r="Y17" s="33" t="str">
        <f>IF(OR($H17&lt;12,$L17&lt;&gt;Y$4,$K17&lt;&gt;Y$5),"",COUNTIFS($L$6:$L$121,Y$4,$K$6:$K$121,Y$5,$H$6:$H$121,"&gt;="&amp;12,$I$6:$I$121,"&gt;"&amp;$I17)+1)</f>
        <v/>
      </c>
      <c r="Z17" s="33" t="str">
        <f>IF(OR($H17&lt;12,$L17&lt;&gt;Z$4,$K17&lt;&gt;Z$5),"",COUNTIFS($L$6:$L$121,Z$4,$K$6:$K$121,Z$5,$H$6:$H$121,"&gt;="&amp;12,$I$6:$I$121,"&gt;"&amp;$I17)+1)</f>
        <v/>
      </c>
      <c r="AA17" s="33">
        <f>IF(OR($H17&lt;12,$L17&lt;&gt;AA$4,$K17&lt;&gt;AA$5),"",COUNTIFS($L$6:$L$121,AA$4,$K$6:$K$121,AA$5,$H$6:$H$121,"&gt;="&amp;12,$I$6:$I$121,"&gt;"&amp;$I17)+1)</f>
        <v>2</v>
      </c>
      <c r="AB17" s="33" t="str">
        <f>IF(OR($H17&lt;12,$L17&lt;&gt;AB$4,$K17&lt;&gt;AB$5),"",COUNTIFS($L$6:$L$121,AB$4,$K$6:$K$121,AB$5,$H$6:$H$121,"&gt;="&amp;12,$I$6:$I$121,"&gt;"&amp;$I17)+1)</f>
        <v/>
      </c>
      <c r="AC17" s="34" t="str">
        <f>IF(OR($H17&lt;12,$L17&lt;&gt;AC$4,$K17&lt;&gt;AC$5),"",COUNTIFS($L$6:$L$121,AC$4,$K$6:$K$121,AC$5,$H$6:$H$121,"&gt;="&amp;12,$I$6:$I$121,"&gt;"&amp;$I17)+1)</f>
        <v/>
      </c>
      <c r="AD17">
        <f t="shared" si="9"/>
        <v>1</v>
      </c>
      <c r="AE17" s="1"/>
    </row>
    <row r="18" spans="1:31" x14ac:dyDescent="0.3">
      <c r="A18" s="27" t="s">
        <v>62</v>
      </c>
      <c r="B18" s="28" t="s">
        <v>233</v>
      </c>
      <c r="C18" s="28">
        <v>1092</v>
      </c>
      <c r="D18" s="28">
        <v>12</v>
      </c>
      <c r="E18" s="28">
        <v>4</v>
      </c>
      <c r="F18" s="28">
        <f t="shared" si="6"/>
        <v>0</v>
      </c>
      <c r="G18" s="28">
        <f t="shared" si="3"/>
        <v>0</v>
      </c>
      <c r="H18" s="28">
        <f t="shared" si="7"/>
        <v>12</v>
      </c>
      <c r="I18" s="43">
        <f t="shared" si="8"/>
        <v>1092</v>
      </c>
      <c r="J18" s="43">
        <f t="shared" si="4"/>
        <v>10</v>
      </c>
      <c r="K18" s="45" t="s">
        <v>6</v>
      </c>
      <c r="L18" s="29" t="s">
        <v>2</v>
      </c>
      <c r="M18" s="30">
        <f>IF(H18&lt;12,"N/A",COUNTIFS($H$6:$H$121,"&gt;="&amp;12,$I$6:$I$121,"&gt;"&amp;$I18)+1)</f>
        <v>13</v>
      </c>
      <c r="N18" s="31">
        <f>IF(OR(H18&lt;12,L18&lt;&gt;N$4),"N/A",COUNTIFS($L$6:$L$121,N$4,$H$6:$H$121,"&gt;="&amp;12,$I$6:$I$121,"&gt;"&amp;$I18)+1)</f>
        <v>2</v>
      </c>
      <c r="O18" s="31" t="str">
        <f>IF(OR($H18&lt;12,$L18&lt;&gt;O$4),"N/A",COUNTIFS($L$6:$L$121,O$4,$H$6:$H$121,"&gt;="&amp;12,$I$6:$I$121,"&gt;"&amp;$I18)+1)</f>
        <v>N/A</v>
      </c>
      <c r="P18" s="32" t="str">
        <f>IF(OR($H18&lt;12,$L18&lt;&gt;P$4,$K18&lt;&gt;P$5),"",COUNTIFS($L$6:$L$121,P$4,$K$6:$K$121,P$5,$H$6:$H$121,"&gt;="&amp;12,$I$6:$I$121,"&gt;"&amp;$I18)+1)</f>
        <v/>
      </c>
      <c r="Q18" s="33" t="str">
        <f>IF(OR($H18&lt;12,$L18&lt;&gt;Q$4,$K18&lt;&gt;Q$5),"",COUNTIFS($L$6:$L$121,Q$4,$K$6:$K$121,Q$5,$H$6:$H$121,"&gt;="&amp;12,$I$6:$I$121,"&gt;"&amp;$I18)+1)</f>
        <v/>
      </c>
      <c r="R18" s="33">
        <f>IF(OR($H18&lt;12,$L18&lt;&gt;R$4,$K18&lt;&gt;R$5),"",COUNTIFS($L$6:$L$121,R$4,$K$6:$K$121,R$5,$H$6:$H$121,"&gt;="&amp;12,$I$6:$I$121,"&gt;"&amp;$I18)+1)</f>
        <v>2</v>
      </c>
      <c r="S18" s="33" t="str">
        <f>IF(OR($H18&lt;12,$L18&lt;&gt;S$4,$K18&lt;&gt;S$5),"",COUNTIFS($L$6:$L$121,S$4,$K$6:$K$121,S$5,$H$6:$H$121,"&gt;="&amp;12,$I$6:$I$121,"&gt;"&amp;$I18)+1)</f>
        <v/>
      </c>
      <c r="T18" s="33" t="str">
        <f>IF(OR($H18&lt;12,$L18&lt;&gt;T$4,$K18&lt;&gt;T$5),"",COUNTIFS($L$6:$L$121,T$4,$K$6:$K$121,T$5,$H$6:$H$121,"&gt;="&amp;12,$I$6:$I$121,"&gt;"&amp;$I18)+1)</f>
        <v/>
      </c>
      <c r="U18" s="33" t="str">
        <f>IF(OR($H18&lt;12,$L18&lt;&gt;U$4,$K18&lt;&gt;U$5),"",COUNTIFS($L$6:$L$121,U$4,$K$6:$K$121,U$5,$H$6:$H$121,"&gt;="&amp;12,$I$6:$I$121,"&gt;"&amp;$I18)+1)</f>
        <v/>
      </c>
      <c r="V18" s="34" t="str">
        <f>IF(OR($H18&lt;12,$L18&lt;&gt;V$4,$K18&lt;&gt;V$5),"",COUNTIFS($L$6:$L$121,V$4,$K$6:$K$121,V$5,$H$6:$H$121,"&gt;="&amp;12,$I$6:$I$121,"&gt;"&amp;$I18)+1)</f>
        <v/>
      </c>
      <c r="W18" s="32" t="str">
        <f>IF(OR($H18&lt;12,$L18&lt;&gt;W$4,$K18&lt;&gt;W$5),"",COUNTIFS($L$6:$L$121,W$4,$K$6:$K$121,W$5,$H$6:$H$121,"&gt;="&amp;12,$I$6:$I$121,"&gt;"&amp;$I18)+1)</f>
        <v/>
      </c>
      <c r="X18" s="33" t="str">
        <f>IF(OR($H18&lt;12,$L18&lt;&gt;X$4,$K18&lt;&gt;X$5),"",COUNTIFS($L$6:$L$121,X$4,$K$6:$K$121,X$5,$H$6:$H$121,"&gt;="&amp;12,$I$6:$I$121,"&gt;"&amp;$I18)+1)</f>
        <v/>
      </c>
      <c r="Y18" s="33" t="str">
        <f>IF(OR($H18&lt;12,$L18&lt;&gt;Y$4,$K18&lt;&gt;Y$5),"",COUNTIFS($L$6:$L$121,Y$4,$K$6:$K$121,Y$5,$H$6:$H$121,"&gt;="&amp;12,$I$6:$I$121,"&gt;"&amp;$I18)+1)</f>
        <v/>
      </c>
      <c r="Z18" s="33" t="str">
        <f>IF(OR($H18&lt;12,$L18&lt;&gt;Z$4,$K18&lt;&gt;Z$5),"",COUNTIFS($L$6:$L$121,Z$4,$K$6:$K$121,Z$5,$H$6:$H$121,"&gt;="&amp;12,$I$6:$I$121,"&gt;"&amp;$I18)+1)</f>
        <v/>
      </c>
      <c r="AA18" s="33" t="str">
        <f>IF(OR($H18&lt;12,$L18&lt;&gt;AA$4,$K18&lt;&gt;AA$5),"",COUNTIFS($L$6:$L$121,AA$4,$K$6:$K$121,AA$5,$H$6:$H$121,"&gt;="&amp;12,$I$6:$I$121,"&gt;"&amp;$I18)+1)</f>
        <v/>
      </c>
      <c r="AB18" s="33" t="str">
        <f>IF(OR($H18&lt;12,$L18&lt;&gt;AB$4,$K18&lt;&gt;AB$5),"",COUNTIFS($L$6:$L$121,AB$4,$K$6:$K$121,AB$5,$H$6:$H$121,"&gt;="&amp;12,$I$6:$I$121,"&gt;"&amp;$I18)+1)</f>
        <v/>
      </c>
      <c r="AC18" s="34" t="str">
        <f>IF(OR($H18&lt;12,$L18&lt;&gt;AC$4,$K18&lt;&gt;AC$5),"",COUNTIFS($L$6:$L$121,AC$4,$K$6:$K$121,AC$5,$H$6:$H$121,"&gt;="&amp;12,$I$6:$I$121,"&gt;"&amp;$I18)+1)</f>
        <v/>
      </c>
      <c r="AD18">
        <f t="shared" si="9"/>
        <v>2</v>
      </c>
    </row>
    <row r="19" spans="1:31" x14ac:dyDescent="0.3">
      <c r="A19" s="27" t="s">
        <v>94</v>
      </c>
      <c r="B19" s="28" t="s">
        <v>228</v>
      </c>
      <c r="C19" s="28">
        <v>1082</v>
      </c>
      <c r="D19" s="28">
        <v>12</v>
      </c>
      <c r="E19" s="28">
        <v>0</v>
      </c>
      <c r="F19" s="28">
        <f t="shared" si="6"/>
        <v>0</v>
      </c>
      <c r="G19" s="28">
        <f t="shared" si="3"/>
        <v>0</v>
      </c>
      <c r="H19" s="28">
        <f t="shared" si="7"/>
        <v>12</v>
      </c>
      <c r="I19" s="43">
        <f t="shared" si="8"/>
        <v>1082</v>
      </c>
      <c r="J19" s="43">
        <f t="shared" si="4"/>
        <v>10.833333333333329</v>
      </c>
      <c r="K19" s="45" t="s">
        <v>6</v>
      </c>
      <c r="L19" s="29" t="s">
        <v>2</v>
      </c>
      <c r="M19" s="30">
        <f>IF(H19&lt;12,"N/A",COUNTIFS($H$6:$H$121,"&gt;="&amp;12,$I$6:$I$121,"&gt;"&amp;$I19)+1)</f>
        <v>14</v>
      </c>
      <c r="N19" s="31">
        <f>IF(OR(H19&lt;12,L19&lt;&gt;N$4),"N/A",COUNTIFS($L$6:$L$121,N$4,$H$6:$H$121,"&gt;="&amp;12,$I$6:$I$121,"&gt;"&amp;$I19)+1)</f>
        <v>3</v>
      </c>
      <c r="O19" s="31" t="str">
        <f>IF(OR($H19&lt;12,$L19&lt;&gt;O$4),"N/A",COUNTIFS($L$6:$L$121,O$4,$H$6:$H$121,"&gt;="&amp;12,$I$6:$I$121,"&gt;"&amp;$I19)+1)</f>
        <v>N/A</v>
      </c>
      <c r="P19" s="32" t="str">
        <f>IF(OR($H19&lt;12,$L19&lt;&gt;P$4,$K19&lt;&gt;P$5),"",COUNTIFS($L$6:$L$121,P$4,$K$6:$K$121,P$5,$H$6:$H$121,"&gt;="&amp;12,$I$6:$I$121,"&gt;"&amp;$I19)+1)</f>
        <v/>
      </c>
      <c r="Q19" s="33" t="str">
        <f>IF(OR($H19&lt;12,$L19&lt;&gt;Q$4,$K19&lt;&gt;Q$5),"",COUNTIFS($L$6:$L$121,Q$4,$K$6:$K$121,Q$5,$H$6:$H$121,"&gt;="&amp;12,$I$6:$I$121,"&gt;"&amp;$I19)+1)</f>
        <v/>
      </c>
      <c r="R19" s="33">
        <f>IF(OR($H19&lt;12,$L19&lt;&gt;R$4,$K19&lt;&gt;R$5),"",COUNTIFS($L$6:$L$121,R$4,$K$6:$K$121,R$5,$H$6:$H$121,"&gt;="&amp;12,$I$6:$I$121,"&gt;"&amp;$I19)+1)</f>
        <v>3</v>
      </c>
      <c r="S19" s="33" t="str">
        <f>IF(OR($H19&lt;12,$L19&lt;&gt;S$4,$K19&lt;&gt;S$5),"",COUNTIFS($L$6:$L$121,S$4,$K$6:$K$121,S$5,$H$6:$H$121,"&gt;="&amp;12,$I$6:$I$121,"&gt;"&amp;$I19)+1)</f>
        <v/>
      </c>
      <c r="T19" s="33" t="str">
        <f>IF(OR($H19&lt;12,$L19&lt;&gt;T$4,$K19&lt;&gt;T$5),"",COUNTIFS($L$6:$L$121,T$4,$K$6:$K$121,T$5,$H$6:$H$121,"&gt;="&amp;12,$I$6:$I$121,"&gt;"&amp;$I19)+1)</f>
        <v/>
      </c>
      <c r="U19" s="33" t="str">
        <f>IF(OR($H19&lt;12,$L19&lt;&gt;U$4,$K19&lt;&gt;U$5),"",COUNTIFS($L$6:$L$121,U$4,$K$6:$K$121,U$5,$H$6:$H$121,"&gt;="&amp;12,$I$6:$I$121,"&gt;"&amp;$I19)+1)</f>
        <v/>
      </c>
      <c r="V19" s="34" t="str">
        <f>IF(OR($H19&lt;12,$L19&lt;&gt;V$4,$K19&lt;&gt;V$5),"",COUNTIFS($L$6:$L$121,V$4,$K$6:$K$121,V$5,$H$6:$H$121,"&gt;="&amp;12,$I$6:$I$121,"&gt;"&amp;$I19)+1)</f>
        <v/>
      </c>
      <c r="W19" s="32" t="str">
        <f>IF(OR($H19&lt;12,$L19&lt;&gt;W$4,$K19&lt;&gt;W$5),"",COUNTIFS($L$6:$L$121,W$4,$K$6:$K$121,W$5,$H$6:$H$121,"&gt;="&amp;12,$I$6:$I$121,"&gt;"&amp;$I19)+1)</f>
        <v/>
      </c>
      <c r="X19" s="33" t="str">
        <f>IF(OR($H19&lt;12,$L19&lt;&gt;X$4,$K19&lt;&gt;X$5),"",COUNTIFS($L$6:$L$121,X$4,$K$6:$K$121,X$5,$H$6:$H$121,"&gt;="&amp;12,$I$6:$I$121,"&gt;"&amp;$I19)+1)</f>
        <v/>
      </c>
      <c r="Y19" s="33" t="str">
        <f>IF(OR($H19&lt;12,$L19&lt;&gt;Y$4,$K19&lt;&gt;Y$5),"",COUNTIFS($L$6:$L$121,Y$4,$K$6:$K$121,Y$5,$H$6:$H$121,"&gt;="&amp;12,$I$6:$I$121,"&gt;"&amp;$I19)+1)</f>
        <v/>
      </c>
      <c r="Z19" s="33" t="str">
        <f>IF(OR($H19&lt;12,$L19&lt;&gt;Z$4,$K19&lt;&gt;Z$5),"",COUNTIFS($L$6:$L$121,Z$4,$K$6:$K$121,Z$5,$H$6:$H$121,"&gt;="&amp;12,$I$6:$I$121,"&gt;"&amp;$I19)+1)</f>
        <v/>
      </c>
      <c r="AA19" s="33" t="str">
        <f>IF(OR($H19&lt;12,$L19&lt;&gt;AA$4,$K19&lt;&gt;AA$5),"",COUNTIFS($L$6:$L$121,AA$4,$K$6:$K$121,AA$5,$H$6:$H$121,"&gt;="&amp;12,$I$6:$I$121,"&gt;"&amp;$I19)+1)</f>
        <v/>
      </c>
      <c r="AB19" s="33" t="str">
        <f>IF(OR($H19&lt;12,$L19&lt;&gt;AB$4,$K19&lt;&gt;AB$5),"",COUNTIFS($L$6:$L$121,AB$4,$K$6:$K$121,AB$5,$H$6:$H$121,"&gt;="&amp;12,$I$6:$I$121,"&gt;"&amp;$I19)+1)</f>
        <v/>
      </c>
      <c r="AC19" s="34" t="str">
        <f>IF(OR($H19&lt;12,$L19&lt;&gt;AC$4,$K19&lt;&gt;AC$5),"",COUNTIFS($L$6:$L$121,AC$4,$K$6:$K$121,AC$5,$H$6:$H$121,"&gt;="&amp;12,$I$6:$I$121,"&gt;"&amp;$I19)+1)</f>
        <v/>
      </c>
      <c r="AD19">
        <f t="shared" si="9"/>
        <v>2</v>
      </c>
    </row>
    <row r="20" spans="1:31" x14ac:dyDescent="0.3">
      <c r="A20" s="27" t="s">
        <v>85</v>
      </c>
      <c r="B20" s="28" t="s">
        <v>226</v>
      </c>
      <c r="C20" s="28">
        <v>1065</v>
      </c>
      <c r="D20" s="28">
        <v>12</v>
      </c>
      <c r="E20" s="28">
        <v>0</v>
      </c>
      <c r="F20" s="28">
        <f t="shared" si="6"/>
        <v>0</v>
      </c>
      <c r="G20" s="28">
        <f t="shared" si="3"/>
        <v>0</v>
      </c>
      <c r="H20" s="28">
        <f t="shared" si="7"/>
        <v>12</v>
      </c>
      <c r="I20" s="43">
        <f t="shared" si="8"/>
        <v>1065</v>
      </c>
      <c r="J20" s="43">
        <f t="shared" si="4"/>
        <v>12.25</v>
      </c>
      <c r="K20" s="45" t="s">
        <v>9</v>
      </c>
      <c r="L20" s="29" t="s">
        <v>2</v>
      </c>
      <c r="M20" s="30">
        <f>IF(H20&lt;12,"N/A",COUNTIFS($H$6:$H$121,"&gt;="&amp;12,$I$6:$I$121,"&gt;"&amp;$I20)+1)</f>
        <v>15</v>
      </c>
      <c r="N20" s="31">
        <f>IF(OR(H20&lt;12,L20&lt;&gt;N$4),"N/A",COUNTIFS($L$6:$L$121,N$4,$H$6:$H$121,"&gt;="&amp;12,$I$6:$I$121,"&gt;"&amp;$I20)+1)</f>
        <v>4</v>
      </c>
      <c r="O20" s="31" t="str">
        <f>IF(OR($H20&lt;12,$L20&lt;&gt;O$4),"N/A",COUNTIFS($L$6:$L$121,O$4,$H$6:$H$121,"&gt;="&amp;12,$I$6:$I$121,"&gt;"&amp;$I20)+1)</f>
        <v>N/A</v>
      </c>
      <c r="P20" s="32" t="str">
        <f>IF(OR($H20&lt;12,$L20&lt;&gt;P$4,$K20&lt;&gt;P$5),"",COUNTIFS($L$6:$L$121,P$4,$K$6:$K$121,P$5,$H$6:$H$121,"&gt;="&amp;12,$I$6:$I$121,"&gt;"&amp;$I20)+1)</f>
        <v/>
      </c>
      <c r="Q20" s="33" t="str">
        <f>IF(OR($H20&lt;12,$L20&lt;&gt;Q$4,$K20&lt;&gt;Q$5),"",COUNTIFS($L$6:$L$121,Q$4,$K$6:$K$121,Q$5,$H$6:$H$121,"&gt;="&amp;12,$I$6:$I$121,"&gt;"&amp;$I20)+1)</f>
        <v/>
      </c>
      <c r="R20" s="33" t="str">
        <f>IF(OR($H20&lt;12,$L20&lt;&gt;R$4,$K20&lt;&gt;R$5),"",COUNTIFS($L$6:$L$121,R$4,$K$6:$K$121,R$5,$H$6:$H$121,"&gt;="&amp;12,$I$6:$I$121,"&gt;"&amp;$I20)+1)</f>
        <v/>
      </c>
      <c r="S20" s="33" t="str">
        <f>IF(OR($H20&lt;12,$L20&lt;&gt;S$4,$K20&lt;&gt;S$5),"",COUNTIFS($L$6:$L$121,S$4,$K$6:$K$121,S$5,$H$6:$H$121,"&gt;="&amp;12,$I$6:$I$121,"&gt;"&amp;$I20)+1)</f>
        <v/>
      </c>
      <c r="T20" s="33" t="str">
        <f>IF(OR($H20&lt;12,$L20&lt;&gt;T$4,$K20&lt;&gt;T$5),"",COUNTIFS($L$6:$L$121,T$4,$K$6:$K$121,T$5,$H$6:$H$121,"&gt;="&amp;12,$I$6:$I$121,"&gt;"&amp;$I20)+1)</f>
        <v/>
      </c>
      <c r="U20" s="33">
        <f>IF(OR($H20&lt;12,$L20&lt;&gt;U$4,$K20&lt;&gt;U$5),"",COUNTIFS($L$6:$L$121,U$4,$K$6:$K$121,U$5,$H$6:$H$121,"&gt;="&amp;12,$I$6:$I$121,"&gt;"&amp;$I20)+1)</f>
        <v>1</v>
      </c>
      <c r="V20" s="34" t="str">
        <f>IF(OR($H20&lt;12,$L20&lt;&gt;V$4,$K20&lt;&gt;V$5),"",COUNTIFS($L$6:$L$121,V$4,$K$6:$K$121,V$5,$H$6:$H$121,"&gt;="&amp;12,$I$6:$I$121,"&gt;"&amp;$I20)+1)</f>
        <v/>
      </c>
      <c r="W20" s="32" t="str">
        <f>IF(OR($H20&lt;12,$L20&lt;&gt;W$4,$K20&lt;&gt;W$5),"",COUNTIFS($L$6:$L$121,W$4,$K$6:$K$121,W$5,$H$6:$H$121,"&gt;="&amp;12,$I$6:$I$121,"&gt;"&amp;$I20)+1)</f>
        <v/>
      </c>
      <c r="X20" s="33" t="str">
        <f>IF(OR($H20&lt;12,$L20&lt;&gt;X$4,$K20&lt;&gt;X$5),"",COUNTIFS($L$6:$L$121,X$4,$K$6:$K$121,X$5,$H$6:$H$121,"&gt;="&amp;12,$I$6:$I$121,"&gt;"&amp;$I20)+1)</f>
        <v/>
      </c>
      <c r="Y20" s="33" t="str">
        <f>IF(OR($H20&lt;12,$L20&lt;&gt;Y$4,$K20&lt;&gt;Y$5),"",COUNTIFS($L$6:$L$121,Y$4,$K$6:$K$121,Y$5,$H$6:$H$121,"&gt;="&amp;12,$I$6:$I$121,"&gt;"&amp;$I20)+1)</f>
        <v/>
      </c>
      <c r="Z20" s="33" t="str">
        <f>IF(OR($H20&lt;12,$L20&lt;&gt;Z$4,$K20&lt;&gt;Z$5),"",COUNTIFS($L$6:$L$121,Z$4,$K$6:$K$121,Z$5,$H$6:$H$121,"&gt;="&amp;12,$I$6:$I$121,"&gt;"&amp;$I20)+1)</f>
        <v/>
      </c>
      <c r="AA20" s="33" t="str">
        <f>IF(OR($H20&lt;12,$L20&lt;&gt;AA$4,$K20&lt;&gt;AA$5),"",COUNTIFS($L$6:$L$121,AA$4,$K$6:$K$121,AA$5,$H$6:$H$121,"&gt;="&amp;12,$I$6:$I$121,"&gt;"&amp;$I20)+1)</f>
        <v/>
      </c>
      <c r="AB20" s="33" t="str">
        <f>IF(OR($H20&lt;12,$L20&lt;&gt;AB$4,$K20&lt;&gt;AB$5),"",COUNTIFS($L$6:$L$121,AB$4,$K$6:$K$121,AB$5,$H$6:$H$121,"&gt;="&amp;12,$I$6:$I$121,"&gt;"&amp;$I20)+1)</f>
        <v/>
      </c>
      <c r="AC20" s="34" t="str">
        <f>IF(OR($H20&lt;12,$L20&lt;&gt;AC$4,$K20&lt;&gt;AC$5),"",COUNTIFS($L$6:$L$121,AC$4,$K$6:$K$121,AC$5,$H$6:$H$121,"&gt;="&amp;12,$I$6:$I$121,"&gt;"&amp;$I20)+1)</f>
        <v/>
      </c>
      <c r="AD20">
        <f t="shared" si="9"/>
        <v>1</v>
      </c>
    </row>
    <row r="21" spans="1:31" x14ac:dyDescent="0.3">
      <c r="A21" s="27" t="s">
        <v>34</v>
      </c>
      <c r="B21" s="28" t="s">
        <v>234</v>
      </c>
      <c r="C21" s="28">
        <v>1062</v>
      </c>
      <c r="D21" s="28">
        <v>12</v>
      </c>
      <c r="E21" s="28">
        <v>0</v>
      </c>
      <c r="F21" s="28">
        <f t="shared" si="6"/>
        <v>0</v>
      </c>
      <c r="G21" s="28">
        <f t="shared" si="3"/>
        <v>0</v>
      </c>
      <c r="H21" s="28">
        <f t="shared" si="7"/>
        <v>12</v>
      </c>
      <c r="I21" s="43">
        <f t="shared" si="8"/>
        <v>1062</v>
      </c>
      <c r="J21" s="43">
        <f t="shared" si="4"/>
        <v>12.5</v>
      </c>
      <c r="K21" s="45" t="s">
        <v>7</v>
      </c>
      <c r="L21" s="29" t="s">
        <v>3</v>
      </c>
      <c r="M21" s="30">
        <f>IF(H21&lt;12,"N/A",COUNTIFS($H$6:$H$121,"&gt;="&amp;12,$I$6:$I$121,"&gt;"&amp;$I21)+1)</f>
        <v>16</v>
      </c>
      <c r="N21" s="31" t="str">
        <f>IF(OR(H21&lt;12,L21&lt;&gt;N$4),"N/A",COUNTIFS($L$6:$L$121,N$4,$H$6:$H$121,"&gt;="&amp;12,$I$6:$I$121,"&gt;"&amp;$I21)+1)</f>
        <v>N/A</v>
      </c>
      <c r="O21" s="31">
        <f>IF(OR($H21&lt;12,$L21&lt;&gt;O$4),"N/A",COUNTIFS($L$6:$L$121,O$4,$H$6:$H$121,"&gt;="&amp;12,$I$6:$I$121,"&gt;"&amp;$I21)+1)</f>
        <v>12</v>
      </c>
      <c r="P21" s="32" t="str">
        <f>IF(OR($H21&lt;12,$L21&lt;&gt;P$4,$K21&lt;&gt;P$5),"",COUNTIFS($L$6:$L$121,P$4,$K$6:$K$121,P$5,$H$6:$H$121,"&gt;="&amp;12,$I$6:$I$121,"&gt;"&amp;$I21)+1)</f>
        <v/>
      </c>
      <c r="Q21" s="33" t="str">
        <f>IF(OR($H21&lt;12,$L21&lt;&gt;Q$4,$K21&lt;&gt;Q$5),"",COUNTIFS($L$6:$L$121,Q$4,$K$6:$K$121,Q$5,$H$6:$H$121,"&gt;="&amp;12,$I$6:$I$121,"&gt;"&amp;$I21)+1)</f>
        <v/>
      </c>
      <c r="R21" s="33" t="str">
        <f>IF(OR($H21&lt;12,$L21&lt;&gt;R$4,$K21&lt;&gt;R$5),"",COUNTIFS($L$6:$L$121,R$4,$K$6:$K$121,R$5,$H$6:$H$121,"&gt;="&amp;12,$I$6:$I$121,"&gt;"&amp;$I21)+1)</f>
        <v/>
      </c>
      <c r="S21" s="33" t="str">
        <f>IF(OR($H21&lt;12,$L21&lt;&gt;S$4,$K21&lt;&gt;S$5),"",COUNTIFS($L$6:$L$121,S$4,$K$6:$K$121,S$5,$H$6:$H$121,"&gt;="&amp;12,$I$6:$I$121,"&gt;"&amp;$I21)+1)</f>
        <v/>
      </c>
      <c r="T21" s="33" t="str">
        <f>IF(OR($H21&lt;12,$L21&lt;&gt;T$4,$K21&lt;&gt;T$5),"",COUNTIFS($L$6:$L$121,T$4,$K$6:$K$121,T$5,$H$6:$H$121,"&gt;="&amp;12,$I$6:$I$121,"&gt;"&amp;$I21)+1)</f>
        <v/>
      </c>
      <c r="U21" s="33" t="str">
        <f>IF(OR($H21&lt;12,$L21&lt;&gt;U$4,$K21&lt;&gt;U$5),"",COUNTIFS($L$6:$L$121,U$4,$K$6:$K$121,U$5,$H$6:$H$121,"&gt;="&amp;12,$I$6:$I$121,"&gt;"&amp;$I21)+1)</f>
        <v/>
      </c>
      <c r="V21" s="34" t="str">
        <f>IF(OR($H21&lt;12,$L21&lt;&gt;V$4,$K21&lt;&gt;V$5),"",COUNTIFS($L$6:$L$121,V$4,$K$6:$K$121,V$5,$H$6:$H$121,"&gt;="&amp;12,$I$6:$I$121,"&gt;"&amp;$I21)+1)</f>
        <v/>
      </c>
      <c r="W21" s="32" t="str">
        <f>IF(OR($H21&lt;12,$L21&lt;&gt;W$4,$K21&lt;&gt;W$5),"",COUNTIFS($L$6:$L$121,W$4,$K$6:$K$121,W$5,$H$6:$H$121,"&gt;="&amp;12,$I$6:$I$121,"&gt;"&amp;$I21)+1)</f>
        <v/>
      </c>
      <c r="X21" s="33" t="str">
        <f>IF(OR($H21&lt;12,$L21&lt;&gt;X$4,$K21&lt;&gt;X$5),"",COUNTIFS($L$6:$L$121,X$4,$K$6:$K$121,X$5,$H$6:$H$121,"&gt;="&amp;12,$I$6:$I$121,"&gt;"&amp;$I21)+1)</f>
        <v/>
      </c>
      <c r="Y21" s="33" t="str">
        <f>IF(OR($H21&lt;12,$L21&lt;&gt;Y$4,$K21&lt;&gt;Y$5),"",COUNTIFS($L$6:$L$121,Y$4,$K$6:$K$121,Y$5,$H$6:$H$121,"&gt;="&amp;12,$I$6:$I$121,"&gt;"&amp;$I21)+1)</f>
        <v/>
      </c>
      <c r="Z21" s="33">
        <f>IF(OR($H21&lt;12,$L21&lt;&gt;Z$4,$K21&lt;&gt;Z$5),"",COUNTIFS($L$6:$L$121,Z$4,$K$6:$K$121,Z$5,$H$6:$H$121,"&gt;="&amp;12,$I$6:$I$121,"&gt;"&amp;$I21)+1)</f>
        <v>5</v>
      </c>
      <c r="AA21" s="33" t="str">
        <f>IF(OR($H21&lt;12,$L21&lt;&gt;AA$4,$K21&lt;&gt;AA$5),"",COUNTIFS($L$6:$L$121,AA$4,$K$6:$K$121,AA$5,$H$6:$H$121,"&gt;="&amp;12,$I$6:$I$121,"&gt;"&amp;$I21)+1)</f>
        <v/>
      </c>
      <c r="AB21" s="33" t="str">
        <f>IF(OR($H21&lt;12,$L21&lt;&gt;AB$4,$K21&lt;&gt;AB$5),"",COUNTIFS($L$6:$L$121,AB$4,$K$6:$K$121,AB$5,$H$6:$H$121,"&gt;="&amp;12,$I$6:$I$121,"&gt;"&amp;$I21)+1)</f>
        <v/>
      </c>
      <c r="AC21" s="34" t="str">
        <f>IF(OR($H21&lt;12,$L21&lt;&gt;AC$4,$K21&lt;&gt;AC$5),"",COUNTIFS($L$6:$L$121,AC$4,$K$6:$K$121,AC$5,$H$6:$H$121,"&gt;="&amp;12,$I$6:$I$121,"&gt;"&amp;$I21)+1)</f>
        <v/>
      </c>
      <c r="AD21">
        <f t="shared" si="9"/>
        <v>0</v>
      </c>
      <c r="AE21" s="1"/>
    </row>
    <row r="22" spans="1:31" x14ac:dyDescent="0.3">
      <c r="A22" s="27" t="s">
        <v>74</v>
      </c>
      <c r="B22" s="28" t="s">
        <v>235</v>
      </c>
      <c r="C22" s="28">
        <v>1058</v>
      </c>
      <c r="D22" s="28">
        <v>12</v>
      </c>
      <c r="E22" s="28">
        <v>0</v>
      </c>
      <c r="F22" s="28">
        <f t="shared" si="6"/>
        <v>0</v>
      </c>
      <c r="G22" s="28">
        <f t="shared" si="3"/>
        <v>0</v>
      </c>
      <c r="H22" s="28">
        <f t="shared" si="7"/>
        <v>12</v>
      </c>
      <c r="I22" s="43">
        <f t="shared" si="8"/>
        <v>1058</v>
      </c>
      <c r="J22" s="43">
        <f t="shared" si="4"/>
        <v>12.833333333333329</v>
      </c>
      <c r="K22" s="45" t="s">
        <v>7</v>
      </c>
      <c r="L22" s="29" t="s">
        <v>2</v>
      </c>
      <c r="M22" s="30">
        <f>IF(H22&lt;12,"N/A",COUNTIFS($H$6:$H$121,"&gt;="&amp;12,$I$6:$I$121,"&gt;"&amp;$I22)+1)</f>
        <v>17</v>
      </c>
      <c r="N22" s="31">
        <f>IF(OR(H22&lt;12,L22&lt;&gt;N$4),"N/A",COUNTIFS($L$6:$L$121,N$4,$H$6:$H$121,"&gt;="&amp;12,$I$6:$I$121,"&gt;"&amp;$I22)+1)</f>
        <v>5</v>
      </c>
      <c r="O22" s="31" t="str">
        <f>IF(OR($H22&lt;12,$L22&lt;&gt;O$4),"N/A",COUNTIFS($L$6:$L$121,O$4,$H$6:$H$121,"&gt;="&amp;12,$I$6:$I$121,"&gt;"&amp;$I22)+1)</f>
        <v>N/A</v>
      </c>
      <c r="P22" s="32" t="str">
        <f>IF(OR($H22&lt;12,$L22&lt;&gt;P$4,$K22&lt;&gt;P$5),"",COUNTIFS($L$6:$L$121,P$4,$K$6:$K$121,P$5,$H$6:$H$121,"&gt;="&amp;12,$I$6:$I$121,"&gt;"&amp;$I22)+1)</f>
        <v/>
      </c>
      <c r="Q22" s="33" t="str">
        <f>IF(OR($H22&lt;12,$L22&lt;&gt;Q$4,$K22&lt;&gt;Q$5),"",COUNTIFS($L$6:$L$121,Q$4,$K$6:$K$121,Q$5,$H$6:$H$121,"&gt;="&amp;12,$I$6:$I$121,"&gt;"&amp;$I22)+1)</f>
        <v/>
      </c>
      <c r="R22" s="33" t="str">
        <f>IF(OR($H22&lt;12,$L22&lt;&gt;R$4,$K22&lt;&gt;R$5),"",COUNTIFS($L$6:$L$121,R$4,$K$6:$K$121,R$5,$H$6:$H$121,"&gt;="&amp;12,$I$6:$I$121,"&gt;"&amp;$I22)+1)</f>
        <v/>
      </c>
      <c r="S22" s="33">
        <f>IF(OR($H22&lt;12,$L22&lt;&gt;S$4,$K22&lt;&gt;S$5),"",COUNTIFS($L$6:$L$121,S$4,$K$6:$K$121,S$5,$H$6:$H$121,"&gt;="&amp;12,$I$6:$I$121,"&gt;"&amp;$I22)+1)</f>
        <v>1</v>
      </c>
      <c r="T22" s="33" t="str">
        <f>IF(OR($H22&lt;12,$L22&lt;&gt;T$4,$K22&lt;&gt;T$5),"",COUNTIFS($L$6:$L$121,T$4,$K$6:$K$121,T$5,$H$6:$H$121,"&gt;="&amp;12,$I$6:$I$121,"&gt;"&amp;$I22)+1)</f>
        <v/>
      </c>
      <c r="U22" s="33" t="str">
        <f>IF(OR($H22&lt;12,$L22&lt;&gt;U$4,$K22&lt;&gt;U$5),"",COUNTIFS($L$6:$L$121,U$4,$K$6:$K$121,U$5,$H$6:$H$121,"&gt;="&amp;12,$I$6:$I$121,"&gt;"&amp;$I22)+1)</f>
        <v/>
      </c>
      <c r="V22" s="34" t="str">
        <f>IF(OR($H22&lt;12,$L22&lt;&gt;V$4,$K22&lt;&gt;V$5),"",COUNTIFS($L$6:$L$121,V$4,$K$6:$K$121,V$5,$H$6:$H$121,"&gt;="&amp;12,$I$6:$I$121,"&gt;"&amp;$I22)+1)</f>
        <v/>
      </c>
      <c r="W22" s="32" t="str">
        <f>IF(OR($H22&lt;12,$L22&lt;&gt;W$4,$K22&lt;&gt;W$5),"",COUNTIFS($L$6:$L$121,W$4,$K$6:$K$121,W$5,$H$6:$H$121,"&gt;="&amp;12,$I$6:$I$121,"&gt;"&amp;$I22)+1)</f>
        <v/>
      </c>
      <c r="X22" s="33" t="str">
        <f>IF(OR($H22&lt;12,$L22&lt;&gt;X$4,$K22&lt;&gt;X$5),"",COUNTIFS($L$6:$L$121,X$4,$K$6:$K$121,X$5,$H$6:$H$121,"&gt;="&amp;12,$I$6:$I$121,"&gt;"&amp;$I22)+1)</f>
        <v/>
      </c>
      <c r="Y22" s="33" t="str">
        <f>IF(OR($H22&lt;12,$L22&lt;&gt;Y$4,$K22&lt;&gt;Y$5),"",COUNTIFS($L$6:$L$121,Y$4,$K$6:$K$121,Y$5,$H$6:$H$121,"&gt;="&amp;12,$I$6:$I$121,"&gt;"&amp;$I22)+1)</f>
        <v/>
      </c>
      <c r="Z22" s="33" t="str">
        <f>IF(OR($H22&lt;12,$L22&lt;&gt;Z$4,$K22&lt;&gt;Z$5),"",COUNTIFS($L$6:$L$121,Z$4,$K$6:$K$121,Z$5,$H$6:$H$121,"&gt;="&amp;12,$I$6:$I$121,"&gt;"&amp;$I22)+1)</f>
        <v/>
      </c>
      <c r="AA22" s="33" t="str">
        <f>IF(OR($H22&lt;12,$L22&lt;&gt;AA$4,$K22&lt;&gt;AA$5),"",COUNTIFS($L$6:$L$121,AA$4,$K$6:$K$121,AA$5,$H$6:$H$121,"&gt;="&amp;12,$I$6:$I$121,"&gt;"&amp;$I22)+1)</f>
        <v/>
      </c>
      <c r="AB22" s="33" t="str">
        <f>IF(OR($H22&lt;12,$L22&lt;&gt;AB$4,$K22&lt;&gt;AB$5),"",COUNTIFS($L$6:$L$121,AB$4,$K$6:$K$121,AB$5,$H$6:$H$121,"&gt;="&amp;12,$I$6:$I$121,"&gt;"&amp;$I22)+1)</f>
        <v/>
      </c>
      <c r="AC22" s="34" t="str">
        <f>IF(OR($H22&lt;12,$L22&lt;&gt;AC$4,$K22&lt;&gt;AC$5),"",COUNTIFS($L$6:$L$121,AC$4,$K$6:$K$121,AC$5,$H$6:$H$121,"&gt;="&amp;12,$I$6:$I$121,"&gt;"&amp;$I22)+1)</f>
        <v/>
      </c>
      <c r="AD22">
        <f t="shared" si="9"/>
        <v>1</v>
      </c>
      <c r="AE22" s="1"/>
    </row>
    <row r="23" spans="1:31" x14ac:dyDescent="0.3">
      <c r="A23" s="27" t="s">
        <v>99</v>
      </c>
      <c r="B23" s="28" t="s">
        <v>236</v>
      </c>
      <c r="C23" s="28">
        <v>1053</v>
      </c>
      <c r="D23" s="28">
        <v>12</v>
      </c>
      <c r="E23" s="28">
        <v>2</v>
      </c>
      <c r="F23" s="28">
        <f t="shared" si="6"/>
        <v>0</v>
      </c>
      <c r="G23" s="28">
        <f t="shared" si="3"/>
        <v>0</v>
      </c>
      <c r="H23" s="28">
        <f t="shared" si="7"/>
        <v>12</v>
      </c>
      <c r="I23" s="43">
        <f t="shared" si="8"/>
        <v>1053</v>
      </c>
      <c r="J23" s="43">
        <f t="shared" si="4"/>
        <v>13.25</v>
      </c>
      <c r="K23" s="45" t="s">
        <v>7</v>
      </c>
      <c r="L23" s="29" t="s">
        <v>2</v>
      </c>
      <c r="M23" s="30">
        <f>IF(H23&lt;12,"N/A",COUNTIFS($H$6:$H$121,"&gt;="&amp;12,$I$6:$I$121,"&gt;"&amp;$I23)+1)</f>
        <v>19</v>
      </c>
      <c r="N23" s="31">
        <f>IF(OR(H23&lt;12,L23&lt;&gt;N$4),"N/A",COUNTIFS($L$6:$L$121,N$4,$H$6:$H$121,"&gt;="&amp;12,$I$6:$I$121,"&gt;"&amp;$I23)+1)</f>
        <v>6</v>
      </c>
      <c r="O23" s="31" t="str">
        <f>IF(OR($H23&lt;12,$L23&lt;&gt;O$4),"N/A",COUNTIFS($L$6:$L$121,O$4,$H$6:$H$121,"&gt;="&amp;12,$I$6:$I$121,"&gt;"&amp;$I23)+1)</f>
        <v>N/A</v>
      </c>
      <c r="P23" s="32" t="str">
        <f>IF(OR($H23&lt;12,$L23&lt;&gt;P$4,$K23&lt;&gt;P$5),"",COUNTIFS($L$6:$L$121,P$4,$K$6:$K$121,P$5,$H$6:$H$121,"&gt;="&amp;12,$I$6:$I$121,"&gt;"&amp;$I23)+1)</f>
        <v/>
      </c>
      <c r="Q23" s="33" t="str">
        <f>IF(OR($H23&lt;12,$L23&lt;&gt;Q$4,$K23&lt;&gt;Q$5),"",COUNTIFS($L$6:$L$121,Q$4,$K$6:$K$121,Q$5,$H$6:$H$121,"&gt;="&amp;12,$I$6:$I$121,"&gt;"&amp;$I23)+1)</f>
        <v/>
      </c>
      <c r="R23" s="33" t="str">
        <f>IF(OR($H23&lt;12,$L23&lt;&gt;R$4,$K23&lt;&gt;R$5),"",COUNTIFS($L$6:$L$121,R$4,$K$6:$K$121,R$5,$H$6:$H$121,"&gt;="&amp;12,$I$6:$I$121,"&gt;"&amp;$I23)+1)</f>
        <v/>
      </c>
      <c r="S23" s="33">
        <f>IF(OR($H23&lt;12,$L23&lt;&gt;S$4,$K23&lt;&gt;S$5),"",COUNTIFS($L$6:$L$121,S$4,$K$6:$K$121,S$5,$H$6:$H$121,"&gt;="&amp;12,$I$6:$I$121,"&gt;"&amp;$I23)+1)</f>
        <v>2</v>
      </c>
      <c r="T23" s="33" t="str">
        <f>IF(OR($H23&lt;12,$L23&lt;&gt;T$4,$K23&lt;&gt;T$5),"",COUNTIFS($L$6:$L$121,T$4,$K$6:$K$121,T$5,$H$6:$H$121,"&gt;="&amp;12,$I$6:$I$121,"&gt;"&amp;$I23)+1)</f>
        <v/>
      </c>
      <c r="U23" s="33" t="str">
        <f>IF(OR($H23&lt;12,$L23&lt;&gt;U$4,$K23&lt;&gt;U$5),"",COUNTIFS($L$6:$L$121,U$4,$K$6:$K$121,U$5,$H$6:$H$121,"&gt;="&amp;12,$I$6:$I$121,"&gt;"&amp;$I23)+1)</f>
        <v/>
      </c>
      <c r="V23" s="34" t="str">
        <f>IF(OR($H23&lt;12,$L23&lt;&gt;V$4,$K23&lt;&gt;V$5),"",COUNTIFS($L$6:$L$121,V$4,$K$6:$K$121,V$5,$H$6:$H$121,"&gt;="&amp;12,$I$6:$I$121,"&gt;"&amp;$I23)+1)</f>
        <v/>
      </c>
      <c r="W23" s="32" t="str">
        <f>IF(OR($H23&lt;12,$L23&lt;&gt;W$4,$K23&lt;&gt;W$5),"",COUNTIFS($L$6:$L$121,W$4,$K$6:$K$121,W$5,$H$6:$H$121,"&gt;="&amp;12,$I$6:$I$121,"&gt;"&amp;$I23)+1)</f>
        <v/>
      </c>
      <c r="X23" s="33" t="str">
        <f>IF(OR($H23&lt;12,$L23&lt;&gt;X$4,$K23&lt;&gt;X$5),"",COUNTIFS($L$6:$L$121,X$4,$K$6:$K$121,X$5,$H$6:$H$121,"&gt;="&amp;12,$I$6:$I$121,"&gt;"&amp;$I23)+1)</f>
        <v/>
      </c>
      <c r="Y23" s="33" t="str">
        <f>IF(OR($H23&lt;12,$L23&lt;&gt;Y$4,$K23&lt;&gt;Y$5),"",COUNTIFS($L$6:$L$121,Y$4,$K$6:$K$121,Y$5,$H$6:$H$121,"&gt;="&amp;12,$I$6:$I$121,"&gt;"&amp;$I23)+1)</f>
        <v/>
      </c>
      <c r="Z23" s="33" t="str">
        <f>IF(OR($H23&lt;12,$L23&lt;&gt;Z$4,$K23&lt;&gt;Z$5),"",COUNTIFS($L$6:$L$121,Z$4,$K$6:$K$121,Z$5,$H$6:$H$121,"&gt;="&amp;12,$I$6:$I$121,"&gt;"&amp;$I23)+1)</f>
        <v/>
      </c>
      <c r="AA23" s="33" t="str">
        <f>IF(OR($H23&lt;12,$L23&lt;&gt;AA$4,$K23&lt;&gt;AA$5),"",COUNTIFS($L$6:$L$121,AA$4,$K$6:$K$121,AA$5,$H$6:$H$121,"&gt;="&amp;12,$I$6:$I$121,"&gt;"&amp;$I23)+1)</f>
        <v/>
      </c>
      <c r="AB23" s="33" t="str">
        <f>IF(OR($H23&lt;12,$L23&lt;&gt;AB$4,$K23&lt;&gt;AB$5),"",COUNTIFS($L$6:$L$121,AB$4,$K$6:$K$121,AB$5,$H$6:$H$121,"&gt;="&amp;12,$I$6:$I$121,"&gt;"&amp;$I23)+1)</f>
        <v/>
      </c>
      <c r="AC23" s="34" t="str">
        <f>IF(OR($H23&lt;12,$L23&lt;&gt;AC$4,$K23&lt;&gt;AC$5),"",COUNTIFS($L$6:$L$121,AC$4,$K$6:$K$121,AC$5,$H$6:$H$121,"&gt;="&amp;12,$I$6:$I$121,"&gt;"&amp;$I23)+1)</f>
        <v/>
      </c>
      <c r="AD23">
        <f t="shared" si="9"/>
        <v>1</v>
      </c>
    </row>
    <row r="24" spans="1:31" x14ac:dyDescent="0.3">
      <c r="A24" s="27" t="s">
        <v>130</v>
      </c>
      <c r="B24" s="28" t="s">
        <v>237</v>
      </c>
      <c r="C24" s="28">
        <v>1052</v>
      </c>
      <c r="D24" s="28">
        <v>12</v>
      </c>
      <c r="E24" s="28">
        <v>10</v>
      </c>
      <c r="F24" s="28">
        <f t="shared" si="6"/>
        <v>0</v>
      </c>
      <c r="G24" s="28">
        <f t="shared" si="3"/>
        <v>0</v>
      </c>
      <c r="H24" s="28">
        <f t="shared" si="7"/>
        <v>12</v>
      </c>
      <c r="I24" s="43">
        <f t="shared" si="8"/>
        <v>1052</v>
      </c>
      <c r="J24" s="43">
        <f t="shared" si="4"/>
        <v>13.333333333333329</v>
      </c>
      <c r="K24" s="45" t="s">
        <v>10</v>
      </c>
      <c r="L24" s="29" t="s">
        <v>3</v>
      </c>
      <c r="M24" s="30">
        <f>IF(H24&lt;12,"N/A",COUNTIFS($H$6:$H$121,"&gt;="&amp;12,$I$6:$I$121,"&gt;"&amp;$I24)+1)</f>
        <v>20</v>
      </c>
      <c r="N24" s="31" t="str">
        <f>IF(OR(H24&lt;12,L24&lt;&gt;N$4),"N/A",COUNTIFS($L$6:$L$121,N$4,$H$6:$H$121,"&gt;="&amp;12,$I$6:$I$121,"&gt;"&amp;$I24)+1)</f>
        <v>N/A</v>
      </c>
      <c r="O24" s="31">
        <f>IF(OR($H24&lt;12,$L24&lt;&gt;O$4),"N/A",COUNTIFS($L$6:$L$121,O$4,$H$6:$H$121,"&gt;="&amp;12,$I$6:$I$121,"&gt;"&amp;$I24)+1)</f>
        <v>14</v>
      </c>
      <c r="P24" s="32" t="str">
        <f>IF(OR($H24&lt;12,$L24&lt;&gt;P$4,$K24&lt;&gt;P$5),"",COUNTIFS($L$6:$L$121,P$4,$K$6:$K$121,P$5,$H$6:$H$121,"&gt;="&amp;12,$I$6:$I$121,"&gt;"&amp;$I24)+1)</f>
        <v/>
      </c>
      <c r="Q24" s="33" t="str">
        <f>IF(OR($H24&lt;12,$L24&lt;&gt;Q$4,$K24&lt;&gt;Q$5),"",COUNTIFS($L$6:$L$121,Q$4,$K$6:$K$121,Q$5,$H$6:$H$121,"&gt;="&amp;12,$I$6:$I$121,"&gt;"&amp;$I24)+1)</f>
        <v/>
      </c>
      <c r="R24" s="33" t="str">
        <f>IF(OR($H24&lt;12,$L24&lt;&gt;R$4,$K24&lt;&gt;R$5),"",COUNTIFS($L$6:$L$121,R$4,$K$6:$K$121,R$5,$H$6:$H$121,"&gt;="&amp;12,$I$6:$I$121,"&gt;"&amp;$I24)+1)</f>
        <v/>
      </c>
      <c r="S24" s="33" t="str">
        <f>IF(OR($H24&lt;12,$L24&lt;&gt;S$4,$K24&lt;&gt;S$5),"",COUNTIFS($L$6:$L$121,S$4,$K$6:$K$121,S$5,$H$6:$H$121,"&gt;="&amp;12,$I$6:$I$121,"&gt;"&amp;$I24)+1)</f>
        <v/>
      </c>
      <c r="T24" s="33" t="str">
        <f>IF(OR($H24&lt;12,$L24&lt;&gt;T$4,$K24&lt;&gt;T$5),"",COUNTIFS($L$6:$L$121,T$4,$K$6:$K$121,T$5,$H$6:$H$121,"&gt;="&amp;12,$I$6:$I$121,"&gt;"&amp;$I24)+1)</f>
        <v/>
      </c>
      <c r="U24" s="33" t="str">
        <f>IF(OR($H24&lt;12,$L24&lt;&gt;U$4,$K24&lt;&gt;U$5),"",COUNTIFS($L$6:$L$121,U$4,$K$6:$K$121,U$5,$H$6:$H$121,"&gt;="&amp;12,$I$6:$I$121,"&gt;"&amp;$I24)+1)</f>
        <v/>
      </c>
      <c r="V24" s="34" t="str">
        <f>IF(OR($H24&lt;12,$L24&lt;&gt;V$4,$K24&lt;&gt;V$5),"",COUNTIFS($L$6:$L$121,V$4,$K$6:$K$121,V$5,$H$6:$H$121,"&gt;="&amp;12,$I$6:$I$121,"&gt;"&amp;$I24)+1)</f>
        <v/>
      </c>
      <c r="W24" s="32" t="str">
        <f>IF(OR($H24&lt;12,$L24&lt;&gt;W$4,$K24&lt;&gt;W$5),"",COUNTIFS($L$6:$L$121,W$4,$K$6:$K$121,W$5,$H$6:$H$121,"&gt;="&amp;12,$I$6:$I$121,"&gt;"&amp;$I24)+1)</f>
        <v/>
      </c>
      <c r="X24" s="33" t="str">
        <f>IF(OR($H24&lt;12,$L24&lt;&gt;X$4,$K24&lt;&gt;X$5),"",COUNTIFS($L$6:$L$121,X$4,$K$6:$K$121,X$5,$H$6:$H$121,"&gt;="&amp;12,$I$6:$I$121,"&gt;"&amp;$I24)+1)</f>
        <v/>
      </c>
      <c r="Y24" s="33" t="str">
        <f>IF(OR($H24&lt;12,$L24&lt;&gt;Y$4,$K24&lt;&gt;Y$5),"",COUNTIFS($L$6:$L$121,Y$4,$K$6:$K$121,Y$5,$H$6:$H$121,"&gt;="&amp;12,$I$6:$I$121,"&gt;"&amp;$I24)+1)</f>
        <v/>
      </c>
      <c r="Z24" s="33" t="str">
        <f>IF(OR($H24&lt;12,$L24&lt;&gt;Z$4,$K24&lt;&gt;Z$5),"",COUNTIFS($L$6:$L$121,Z$4,$K$6:$K$121,Z$5,$H$6:$H$121,"&gt;="&amp;12,$I$6:$I$121,"&gt;"&amp;$I24)+1)</f>
        <v/>
      </c>
      <c r="AA24" s="33" t="str">
        <f>IF(OR($H24&lt;12,$L24&lt;&gt;AA$4,$K24&lt;&gt;AA$5),"",COUNTIFS($L$6:$L$121,AA$4,$K$6:$K$121,AA$5,$H$6:$H$121,"&gt;="&amp;12,$I$6:$I$121,"&gt;"&amp;$I24)+1)</f>
        <v/>
      </c>
      <c r="AB24" s="33" t="str">
        <f>IF(OR($H24&lt;12,$L24&lt;&gt;AB$4,$K24&lt;&gt;AB$5),"",COUNTIFS($L$6:$L$121,AB$4,$K$6:$K$121,AB$5,$H$6:$H$121,"&gt;="&amp;12,$I$6:$I$121,"&gt;"&amp;$I24)+1)</f>
        <v/>
      </c>
      <c r="AC24" s="34">
        <f>IF(OR($H24&lt;12,$L24&lt;&gt;AC$4,$K24&lt;&gt;AC$5),"",COUNTIFS($L$6:$L$121,AC$4,$K$6:$K$121,AC$5,$H$6:$H$121,"&gt;="&amp;12,$I$6:$I$121,"&gt;"&amp;$I24)+1)</f>
        <v>1</v>
      </c>
      <c r="AD24">
        <f t="shared" si="9"/>
        <v>1</v>
      </c>
    </row>
    <row r="25" spans="1:31" x14ac:dyDescent="0.3">
      <c r="A25" s="27" t="s">
        <v>91</v>
      </c>
      <c r="B25" s="28" t="s">
        <v>238</v>
      </c>
      <c r="C25" s="28">
        <v>1037</v>
      </c>
      <c r="D25" s="28">
        <v>12</v>
      </c>
      <c r="E25" s="28">
        <v>2</v>
      </c>
      <c r="F25" s="28">
        <f t="shared" si="6"/>
        <v>0</v>
      </c>
      <c r="G25" s="28">
        <f t="shared" si="3"/>
        <v>0</v>
      </c>
      <c r="H25" s="28">
        <f t="shared" si="7"/>
        <v>12</v>
      </c>
      <c r="I25" s="43">
        <f t="shared" si="8"/>
        <v>1037</v>
      </c>
      <c r="J25" s="43">
        <f t="shared" si="4"/>
        <v>14.583333333333329</v>
      </c>
      <c r="K25" s="45" t="s">
        <v>9</v>
      </c>
      <c r="L25" s="29" t="s">
        <v>3</v>
      </c>
      <c r="M25" s="30">
        <f>IF(H25&lt;12,"N/A",COUNTIFS($H$6:$H$121,"&gt;="&amp;12,$I$6:$I$121,"&gt;"&amp;$I25)+1)</f>
        <v>21</v>
      </c>
      <c r="N25" s="31" t="str">
        <f>IF(OR(H25&lt;12,L25&lt;&gt;N$4),"N/A",COUNTIFS($L$6:$L$121,N$4,$H$6:$H$121,"&gt;="&amp;12,$I$6:$I$121,"&gt;"&amp;$I25)+1)</f>
        <v>N/A</v>
      </c>
      <c r="O25" s="31">
        <f>IF(OR($H25&lt;12,$L25&lt;&gt;O$4),"N/A",COUNTIFS($L$6:$L$121,O$4,$H$6:$H$121,"&gt;="&amp;12,$I$6:$I$121,"&gt;"&amp;$I25)+1)</f>
        <v>15</v>
      </c>
      <c r="P25" s="32" t="str">
        <f>IF(OR($H25&lt;12,$L25&lt;&gt;P$4,$K25&lt;&gt;P$5),"",COUNTIFS($L$6:$L$121,P$4,$K$6:$K$121,P$5,$H$6:$H$121,"&gt;="&amp;12,$I$6:$I$121,"&gt;"&amp;$I25)+1)</f>
        <v/>
      </c>
      <c r="Q25" s="33" t="str">
        <f>IF(OR($H25&lt;12,$L25&lt;&gt;Q$4,$K25&lt;&gt;Q$5),"",COUNTIFS($L$6:$L$121,Q$4,$K$6:$K$121,Q$5,$H$6:$H$121,"&gt;="&amp;12,$I$6:$I$121,"&gt;"&amp;$I25)+1)</f>
        <v/>
      </c>
      <c r="R25" s="33" t="str">
        <f>IF(OR($H25&lt;12,$L25&lt;&gt;R$4,$K25&lt;&gt;R$5),"",COUNTIFS($L$6:$L$121,R$4,$K$6:$K$121,R$5,$H$6:$H$121,"&gt;="&amp;12,$I$6:$I$121,"&gt;"&amp;$I25)+1)</f>
        <v/>
      </c>
      <c r="S25" s="33" t="str">
        <f>IF(OR($H25&lt;12,$L25&lt;&gt;S$4,$K25&lt;&gt;S$5),"",COUNTIFS($L$6:$L$121,S$4,$K$6:$K$121,S$5,$H$6:$H$121,"&gt;="&amp;12,$I$6:$I$121,"&gt;"&amp;$I25)+1)</f>
        <v/>
      </c>
      <c r="T25" s="33" t="str">
        <f>IF(OR($H25&lt;12,$L25&lt;&gt;T$4,$K25&lt;&gt;T$5),"",COUNTIFS($L$6:$L$121,T$4,$K$6:$K$121,T$5,$H$6:$H$121,"&gt;="&amp;12,$I$6:$I$121,"&gt;"&amp;$I25)+1)</f>
        <v/>
      </c>
      <c r="U25" s="33" t="str">
        <f>IF(OR($H25&lt;12,$L25&lt;&gt;U$4,$K25&lt;&gt;U$5),"",COUNTIFS($L$6:$L$121,U$4,$K$6:$K$121,U$5,$H$6:$H$121,"&gt;="&amp;12,$I$6:$I$121,"&gt;"&amp;$I25)+1)</f>
        <v/>
      </c>
      <c r="V25" s="34" t="str">
        <f>IF(OR($H25&lt;12,$L25&lt;&gt;V$4,$K25&lt;&gt;V$5),"",COUNTIFS($L$6:$L$121,V$4,$K$6:$K$121,V$5,$H$6:$H$121,"&gt;="&amp;12,$I$6:$I$121,"&gt;"&amp;$I25)+1)</f>
        <v/>
      </c>
      <c r="W25" s="32" t="str">
        <f>IF(OR($H25&lt;12,$L25&lt;&gt;W$4,$K25&lt;&gt;W$5),"",COUNTIFS($L$6:$L$121,W$4,$K$6:$K$121,W$5,$H$6:$H$121,"&gt;="&amp;12,$I$6:$I$121,"&gt;"&amp;$I25)+1)</f>
        <v/>
      </c>
      <c r="X25" s="33" t="str">
        <f>IF(OR($H25&lt;12,$L25&lt;&gt;X$4,$K25&lt;&gt;X$5),"",COUNTIFS($L$6:$L$121,X$4,$K$6:$K$121,X$5,$H$6:$H$121,"&gt;="&amp;12,$I$6:$I$121,"&gt;"&amp;$I25)+1)</f>
        <v/>
      </c>
      <c r="Y25" s="33" t="str">
        <f>IF(OR($H25&lt;12,$L25&lt;&gt;Y$4,$K25&lt;&gt;Y$5),"",COUNTIFS($L$6:$L$121,Y$4,$K$6:$K$121,Y$5,$H$6:$H$121,"&gt;="&amp;12,$I$6:$I$121,"&gt;"&amp;$I25)+1)</f>
        <v/>
      </c>
      <c r="Z25" s="33" t="str">
        <f>IF(OR($H25&lt;12,$L25&lt;&gt;Z$4,$K25&lt;&gt;Z$5),"",COUNTIFS($L$6:$L$121,Z$4,$K$6:$K$121,Z$5,$H$6:$H$121,"&gt;="&amp;12,$I$6:$I$121,"&gt;"&amp;$I25)+1)</f>
        <v/>
      </c>
      <c r="AA25" s="33" t="str">
        <f>IF(OR($H25&lt;12,$L25&lt;&gt;AA$4,$K25&lt;&gt;AA$5),"",COUNTIFS($L$6:$L$121,AA$4,$K$6:$K$121,AA$5,$H$6:$H$121,"&gt;="&amp;12,$I$6:$I$121,"&gt;"&amp;$I25)+1)</f>
        <v/>
      </c>
      <c r="AB25" s="33">
        <f>IF(OR($H25&lt;12,$L25&lt;&gt;AB$4,$K25&lt;&gt;AB$5),"",COUNTIFS($L$6:$L$121,AB$4,$K$6:$K$121,AB$5,$H$6:$H$121,"&gt;="&amp;12,$I$6:$I$121,"&gt;"&amp;$I25)+1)</f>
        <v>3</v>
      </c>
      <c r="AC25" s="34" t="str">
        <f>IF(OR($H25&lt;12,$L25&lt;&gt;AC$4,$K25&lt;&gt;AC$5),"",COUNTIFS($L$6:$L$121,AC$4,$K$6:$K$121,AC$5,$H$6:$H$121,"&gt;="&amp;12,$I$6:$I$121,"&gt;"&amp;$I25)+1)</f>
        <v/>
      </c>
      <c r="AD25">
        <f t="shared" si="9"/>
        <v>1</v>
      </c>
      <c r="AE25" s="1"/>
    </row>
    <row r="26" spans="1:31" x14ac:dyDescent="0.3">
      <c r="A26" s="27" t="s">
        <v>93</v>
      </c>
      <c r="B26" s="28" t="s">
        <v>239</v>
      </c>
      <c r="C26" s="28">
        <v>1017</v>
      </c>
      <c r="D26" s="28">
        <v>12</v>
      </c>
      <c r="E26" s="28">
        <v>0</v>
      </c>
      <c r="F26" s="28">
        <f t="shared" si="6"/>
        <v>0</v>
      </c>
      <c r="G26" s="28">
        <f t="shared" si="3"/>
        <v>0</v>
      </c>
      <c r="H26" s="28">
        <f t="shared" si="7"/>
        <v>12</v>
      </c>
      <c r="I26" s="43">
        <f t="shared" si="8"/>
        <v>1017</v>
      </c>
      <c r="J26" s="43">
        <f t="shared" si="4"/>
        <v>16.25</v>
      </c>
      <c r="K26" s="45" t="s">
        <v>10</v>
      </c>
      <c r="L26" s="29" t="s">
        <v>3</v>
      </c>
      <c r="M26" s="30">
        <f>IF(H26&lt;12,"N/A",COUNTIFS($H$6:$H$121,"&gt;="&amp;12,$I$6:$I$121,"&gt;"&amp;$I26)+1)</f>
        <v>22</v>
      </c>
      <c r="N26" s="31" t="str">
        <f>IF(OR(H26&lt;12,L26&lt;&gt;N$4),"N/A",COUNTIFS($L$6:$L$121,N$4,$H$6:$H$121,"&gt;="&amp;12,$I$6:$I$121,"&gt;"&amp;$I26)+1)</f>
        <v>N/A</v>
      </c>
      <c r="O26" s="31">
        <f>IF(OR($H26&lt;12,$L26&lt;&gt;O$4),"N/A",COUNTIFS($L$6:$L$121,O$4,$H$6:$H$121,"&gt;="&amp;12,$I$6:$I$121,"&gt;"&amp;$I26)+1)</f>
        <v>16</v>
      </c>
      <c r="P26" s="32" t="str">
        <f>IF(OR($H26&lt;12,$L26&lt;&gt;P$4,$K26&lt;&gt;P$5),"",COUNTIFS($L$6:$L$121,P$4,$K$6:$K$121,P$5,$H$6:$H$121,"&gt;="&amp;12,$I$6:$I$121,"&gt;"&amp;$I26)+1)</f>
        <v/>
      </c>
      <c r="Q26" s="33" t="str">
        <f>IF(OR($H26&lt;12,$L26&lt;&gt;Q$4,$K26&lt;&gt;Q$5),"",COUNTIFS($L$6:$L$121,Q$4,$K$6:$K$121,Q$5,$H$6:$H$121,"&gt;="&amp;12,$I$6:$I$121,"&gt;"&amp;$I26)+1)</f>
        <v/>
      </c>
      <c r="R26" s="33" t="str">
        <f>IF(OR($H26&lt;12,$L26&lt;&gt;R$4,$K26&lt;&gt;R$5),"",COUNTIFS($L$6:$L$121,R$4,$K$6:$K$121,R$5,$H$6:$H$121,"&gt;="&amp;12,$I$6:$I$121,"&gt;"&amp;$I26)+1)</f>
        <v/>
      </c>
      <c r="S26" s="33" t="str">
        <f>IF(OR($H26&lt;12,$L26&lt;&gt;S$4,$K26&lt;&gt;S$5),"",COUNTIFS($L$6:$L$121,S$4,$K$6:$K$121,S$5,$H$6:$H$121,"&gt;="&amp;12,$I$6:$I$121,"&gt;"&amp;$I26)+1)</f>
        <v/>
      </c>
      <c r="T26" s="33" t="str">
        <f>IF(OR($H26&lt;12,$L26&lt;&gt;T$4,$K26&lt;&gt;T$5),"",COUNTIFS($L$6:$L$121,T$4,$K$6:$K$121,T$5,$H$6:$H$121,"&gt;="&amp;12,$I$6:$I$121,"&gt;"&amp;$I26)+1)</f>
        <v/>
      </c>
      <c r="U26" s="33" t="str">
        <f>IF(OR($H26&lt;12,$L26&lt;&gt;U$4,$K26&lt;&gt;U$5),"",COUNTIFS($L$6:$L$121,U$4,$K$6:$K$121,U$5,$H$6:$H$121,"&gt;="&amp;12,$I$6:$I$121,"&gt;"&amp;$I26)+1)</f>
        <v/>
      </c>
      <c r="V26" s="34" t="str">
        <f>IF(OR($H26&lt;12,$L26&lt;&gt;V$4,$K26&lt;&gt;V$5),"",COUNTIFS($L$6:$L$121,V$4,$K$6:$K$121,V$5,$H$6:$H$121,"&gt;="&amp;12,$I$6:$I$121,"&gt;"&amp;$I26)+1)</f>
        <v/>
      </c>
      <c r="W26" s="32" t="str">
        <f>IF(OR($H26&lt;12,$L26&lt;&gt;W$4,$K26&lt;&gt;W$5),"",COUNTIFS($L$6:$L$121,W$4,$K$6:$K$121,W$5,$H$6:$H$121,"&gt;="&amp;12,$I$6:$I$121,"&gt;"&amp;$I26)+1)</f>
        <v/>
      </c>
      <c r="X26" s="33" t="str">
        <f>IF(OR($H26&lt;12,$L26&lt;&gt;X$4,$K26&lt;&gt;X$5),"",COUNTIFS($L$6:$L$121,X$4,$K$6:$K$121,X$5,$H$6:$H$121,"&gt;="&amp;12,$I$6:$I$121,"&gt;"&amp;$I26)+1)</f>
        <v/>
      </c>
      <c r="Y26" s="33" t="str">
        <f>IF(OR($H26&lt;12,$L26&lt;&gt;Y$4,$K26&lt;&gt;Y$5),"",COUNTIFS($L$6:$L$121,Y$4,$K$6:$K$121,Y$5,$H$6:$H$121,"&gt;="&amp;12,$I$6:$I$121,"&gt;"&amp;$I26)+1)</f>
        <v/>
      </c>
      <c r="Z26" s="33" t="str">
        <f>IF(OR($H26&lt;12,$L26&lt;&gt;Z$4,$K26&lt;&gt;Z$5),"",COUNTIFS($L$6:$L$121,Z$4,$K$6:$K$121,Z$5,$H$6:$H$121,"&gt;="&amp;12,$I$6:$I$121,"&gt;"&amp;$I26)+1)</f>
        <v/>
      </c>
      <c r="AA26" s="33" t="str">
        <f>IF(OR($H26&lt;12,$L26&lt;&gt;AA$4,$K26&lt;&gt;AA$5),"",COUNTIFS($L$6:$L$121,AA$4,$K$6:$K$121,AA$5,$H$6:$H$121,"&gt;="&amp;12,$I$6:$I$121,"&gt;"&amp;$I26)+1)</f>
        <v/>
      </c>
      <c r="AB26" s="33" t="str">
        <f>IF(OR($H26&lt;12,$L26&lt;&gt;AB$4,$K26&lt;&gt;AB$5),"",COUNTIFS($L$6:$L$121,AB$4,$K$6:$K$121,AB$5,$H$6:$H$121,"&gt;="&amp;12,$I$6:$I$121,"&gt;"&amp;$I26)+1)</f>
        <v/>
      </c>
      <c r="AC26" s="34">
        <f>IF(OR($H26&lt;12,$L26&lt;&gt;AC$4,$K26&lt;&gt;AC$5),"",COUNTIFS($L$6:$L$121,AC$4,$K$6:$K$121,AC$5,$H$6:$H$121,"&gt;="&amp;12,$I$6:$I$121,"&gt;"&amp;$I26)+1)</f>
        <v>2</v>
      </c>
      <c r="AD26">
        <f t="shared" si="9"/>
        <v>1</v>
      </c>
    </row>
    <row r="27" spans="1:31" x14ac:dyDescent="0.3">
      <c r="A27" s="27" t="s">
        <v>60</v>
      </c>
      <c r="B27" s="28" t="s">
        <v>240</v>
      </c>
      <c r="C27" s="28">
        <v>829</v>
      </c>
      <c r="D27" s="28">
        <v>9</v>
      </c>
      <c r="E27" s="28">
        <v>2</v>
      </c>
      <c r="F27" s="28">
        <f t="shared" si="6"/>
        <v>2</v>
      </c>
      <c r="G27" s="28">
        <f t="shared" si="3"/>
        <v>184.22</v>
      </c>
      <c r="H27" s="28">
        <f t="shared" si="7"/>
        <v>11</v>
      </c>
      <c r="I27" s="43">
        <f t="shared" si="8"/>
        <v>1013.22</v>
      </c>
      <c r="J27" s="43">
        <f t="shared" si="4"/>
        <v>8.8890909090909105</v>
      </c>
      <c r="K27" s="45" t="s">
        <v>7</v>
      </c>
      <c r="L27" s="29" t="s">
        <v>3</v>
      </c>
      <c r="M27" s="30" t="str">
        <f>IF(H27&lt;12,"N/A",COUNTIFS($H$6:$H$121,"&gt;="&amp;12,$I$6:$I$121,"&gt;"&amp;$I27)+1)</f>
        <v>N/A</v>
      </c>
      <c r="N27" s="31" t="str">
        <f>IF(OR(H27&lt;12,L27&lt;&gt;N$4),"N/A",COUNTIFS($L$6:$L$121,N$4,$H$6:$H$121,"&gt;="&amp;12,$I$6:$I$121,"&gt;"&amp;$I27)+1)</f>
        <v>N/A</v>
      </c>
      <c r="O27" s="31" t="str">
        <f>IF(OR($H27&lt;12,$L27&lt;&gt;O$4),"N/A",COUNTIFS($L$6:$L$121,O$4,$H$6:$H$121,"&gt;="&amp;12,$I$6:$I$121,"&gt;"&amp;$I27)+1)</f>
        <v>N/A</v>
      </c>
      <c r="P27" s="32" t="str">
        <f>IF(OR($H27&lt;12,$L27&lt;&gt;P$4,$K27&lt;&gt;P$5),"",COUNTIFS($L$6:$L$121,P$4,$K$6:$K$121,P$5,$H$6:$H$121,"&gt;="&amp;12,$I$6:$I$121,"&gt;"&amp;$I27)+1)</f>
        <v/>
      </c>
      <c r="Q27" s="33" t="str">
        <f>IF(OR($H27&lt;12,$L27&lt;&gt;Q$4,$K27&lt;&gt;Q$5),"",COUNTIFS($L$6:$L$121,Q$4,$K$6:$K$121,Q$5,$H$6:$H$121,"&gt;="&amp;12,$I$6:$I$121,"&gt;"&amp;$I27)+1)</f>
        <v/>
      </c>
      <c r="R27" s="33" t="str">
        <f>IF(OR($H27&lt;12,$L27&lt;&gt;R$4,$K27&lt;&gt;R$5),"",COUNTIFS($L$6:$L$121,R$4,$K$6:$K$121,R$5,$H$6:$H$121,"&gt;="&amp;12,$I$6:$I$121,"&gt;"&amp;$I27)+1)</f>
        <v/>
      </c>
      <c r="S27" s="33" t="str">
        <f>IF(OR($H27&lt;12,$L27&lt;&gt;S$4,$K27&lt;&gt;S$5),"",COUNTIFS($L$6:$L$121,S$4,$K$6:$K$121,S$5,$H$6:$H$121,"&gt;="&amp;12,$I$6:$I$121,"&gt;"&amp;$I27)+1)</f>
        <v/>
      </c>
      <c r="T27" s="33" t="str">
        <f>IF(OR($H27&lt;12,$L27&lt;&gt;T$4,$K27&lt;&gt;T$5),"",COUNTIFS($L$6:$L$121,T$4,$K$6:$K$121,T$5,$H$6:$H$121,"&gt;="&amp;12,$I$6:$I$121,"&gt;"&amp;$I27)+1)</f>
        <v/>
      </c>
      <c r="U27" s="33" t="str">
        <f>IF(OR($H27&lt;12,$L27&lt;&gt;U$4,$K27&lt;&gt;U$5),"",COUNTIFS($L$6:$L$121,U$4,$K$6:$K$121,U$5,$H$6:$H$121,"&gt;="&amp;12,$I$6:$I$121,"&gt;"&amp;$I27)+1)</f>
        <v/>
      </c>
      <c r="V27" s="34" t="str">
        <f>IF(OR($H27&lt;12,$L27&lt;&gt;V$4,$K27&lt;&gt;V$5),"",COUNTIFS($L$6:$L$121,V$4,$K$6:$K$121,V$5,$H$6:$H$121,"&gt;="&amp;12,$I$6:$I$121,"&gt;"&amp;$I27)+1)</f>
        <v/>
      </c>
      <c r="W27" s="32" t="str">
        <f>IF(OR($H27&lt;12,$L27&lt;&gt;W$4,$K27&lt;&gt;W$5),"",COUNTIFS($L$6:$L$121,W$4,$K$6:$K$121,W$5,$H$6:$H$121,"&gt;="&amp;12,$I$6:$I$121,"&gt;"&amp;$I27)+1)</f>
        <v/>
      </c>
      <c r="X27" s="33" t="str">
        <f>IF(OR($H27&lt;12,$L27&lt;&gt;X$4,$K27&lt;&gt;X$5),"",COUNTIFS($L$6:$L$121,X$4,$K$6:$K$121,X$5,$H$6:$H$121,"&gt;="&amp;12,$I$6:$I$121,"&gt;"&amp;$I27)+1)</f>
        <v/>
      </c>
      <c r="Y27" s="33" t="str">
        <f>IF(OR($H27&lt;12,$L27&lt;&gt;Y$4,$K27&lt;&gt;Y$5),"",COUNTIFS($L$6:$L$121,Y$4,$K$6:$K$121,Y$5,$H$6:$H$121,"&gt;="&amp;12,$I$6:$I$121,"&gt;"&amp;$I27)+1)</f>
        <v/>
      </c>
      <c r="Z27" s="33" t="str">
        <f>IF(OR($H27&lt;12,$L27&lt;&gt;Z$4,$K27&lt;&gt;Z$5),"",COUNTIFS($L$6:$L$121,Z$4,$K$6:$K$121,Z$5,$H$6:$H$121,"&gt;="&amp;12,$I$6:$I$121,"&gt;"&amp;$I27)+1)</f>
        <v/>
      </c>
      <c r="AA27" s="33" t="str">
        <f>IF(OR($H27&lt;12,$L27&lt;&gt;AA$4,$K27&lt;&gt;AA$5),"",COUNTIFS($L$6:$L$121,AA$4,$K$6:$K$121,AA$5,$H$6:$H$121,"&gt;="&amp;12,$I$6:$I$121,"&gt;"&amp;$I27)+1)</f>
        <v/>
      </c>
      <c r="AB27" s="33" t="str">
        <f>IF(OR($H27&lt;12,$L27&lt;&gt;AB$4,$K27&lt;&gt;AB$5),"",COUNTIFS($L$6:$L$121,AB$4,$K$6:$K$121,AB$5,$H$6:$H$121,"&gt;="&amp;12,$I$6:$I$121,"&gt;"&amp;$I27)+1)</f>
        <v/>
      </c>
      <c r="AC27" s="34" t="str">
        <f>IF(OR($H27&lt;12,$L27&lt;&gt;AC$4,$K27&lt;&gt;AC$5),"",COUNTIFS($L$6:$L$121,AC$4,$K$6:$K$121,AC$5,$H$6:$H$121,"&gt;="&amp;12,$I$6:$I$121,"&gt;"&amp;$I27)+1)</f>
        <v/>
      </c>
      <c r="AD27">
        <f t="shared" si="9"/>
        <v>0</v>
      </c>
      <c r="AE27" s="1"/>
    </row>
    <row r="28" spans="1:31" x14ac:dyDescent="0.3">
      <c r="A28" s="27" t="s">
        <v>51</v>
      </c>
      <c r="B28" s="28" t="s">
        <v>241</v>
      </c>
      <c r="C28" s="28">
        <v>1008</v>
      </c>
      <c r="D28" s="28">
        <v>12</v>
      </c>
      <c r="E28" s="28">
        <v>4</v>
      </c>
      <c r="F28" s="28">
        <f t="shared" si="6"/>
        <v>0</v>
      </c>
      <c r="G28" s="28">
        <f t="shared" si="3"/>
        <v>0</v>
      </c>
      <c r="H28" s="28">
        <f t="shared" si="7"/>
        <v>12</v>
      </c>
      <c r="I28" s="43">
        <f t="shared" si="8"/>
        <v>1008</v>
      </c>
      <c r="J28" s="43">
        <f t="shared" si="4"/>
        <v>17</v>
      </c>
      <c r="K28" s="45" t="s">
        <v>10</v>
      </c>
      <c r="L28" s="29" t="s">
        <v>3</v>
      </c>
      <c r="M28" s="30">
        <f>IF(H28&lt;12,"N/A",COUNTIFS($H$6:$H$121,"&gt;="&amp;12,$I$6:$I$121,"&gt;"&amp;$I28)+1)</f>
        <v>23</v>
      </c>
      <c r="N28" s="31" t="str">
        <f>IF(OR(H28&lt;12,L28&lt;&gt;N$4),"N/A",COUNTIFS($L$6:$L$121,N$4,$H$6:$H$121,"&gt;="&amp;12,$I$6:$I$121,"&gt;"&amp;$I28)+1)</f>
        <v>N/A</v>
      </c>
      <c r="O28" s="31">
        <f>IF(OR($H28&lt;12,$L28&lt;&gt;O$4),"N/A",COUNTIFS($L$6:$L$121,O$4,$H$6:$H$121,"&gt;="&amp;12,$I$6:$I$121,"&gt;"&amp;$I28)+1)</f>
        <v>17</v>
      </c>
      <c r="P28" s="32" t="str">
        <f>IF(OR($H28&lt;12,$L28&lt;&gt;P$4,$K28&lt;&gt;P$5),"",COUNTIFS($L$6:$L$121,P$4,$K$6:$K$121,P$5,$H$6:$H$121,"&gt;="&amp;12,$I$6:$I$121,"&gt;"&amp;$I28)+1)</f>
        <v/>
      </c>
      <c r="Q28" s="33" t="str">
        <f>IF(OR($H28&lt;12,$L28&lt;&gt;Q$4,$K28&lt;&gt;Q$5),"",COUNTIFS($L$6:$L$121,Q$4,$K$6:$K$121,Q$5,$H$6:$H$121,"&gt;="&amp;12,$I$6:$I$121,"&gt;"&amp;$I28)+1)</f>
        <v/>
      </c>
      <c r="R28" s="33" t="str">
        <f>IF(OR($H28&lt;12,$L28&lt;&gt;R$4,$K28&lt;&gt;R$5),"",COUNTIFS($L$6:$L$121,R$4,$K$6:$K$121,R$5,$H$6:$H$121,"&gt;="&amp;12,$I$6:$I$121,"&gt;"&amp;$I28)+1)</f>
        <v/>
      </c>
      <c r="S28" s="33" t="str">
        <f>IF(OR($H28&lt;12,$L28&lt;&gt;S$4,$K28&lt;&gt;S$5),"",COUNTIFS($L$6:$L$121,S$4,$K$6:$K$121,S$5,$H$6:$H$121,"&gt;="&amp;12,$I$6:$I$121,"&gt;"&amp;$I28)+1)</f>
        <v/>
      </c>
      <c r="T28" s="33" t="str">
        <f>IF(OR($H28&lt;12,$L28&lt;&gt;T$4,$K28&lt;&gt;T$5),"",COUNTIFS($L$6:$L$121,T$4,$K$6:$K$121,T$5,$H$6:$H$121,"&gt;="&amp;12,$I$6:$I$121,"&gt;"&amp;$I28)+1)</f>
        <v/>
      </c>
      <c r="U28" s="33" t="str">
        <f>IF(OR($H28&lt;12,$L28&lt;&gt;U$4,$K28&lt;&gt;U$5),"",COUNTIFS($L$6:$L$121,U$4,$K$6:$K$121,U$5,$H$6:$H$121,"&gt;="&amp;12,$I$6:$I$121,"&gt;"&amp;$I28)+1)</f>
        <v/>
      </c>
      <c r="V28" s="34" t="str">
        <f>IF(OR($H28&lt;12,$L28&lt;&gt;V$4,$K28&lt;&gt;V$5),"",COUNTIFS($L$6:$L$121,V$4,$K$6:$K$121,V$5,$H$6:$H$121,"&gt;="&amp;12,$I$6:$I$121,"&gt;"&amp;$I28)+1)</f>
        <v/>
      </c>
      <c r="W28" s="32" t="str">
        <f>IF(OR($H28&lt;12,$L28&lt;&gt;W$4,$K28&lt;&gt;W$5),"",COUNTIFS($L$6:$L$121,W$4,$K$6:$K$121,W$5,$H$6:$H$121,"&gt;="&amp;12,$I$6:$I$121,"&gt;"&amp;$I28)+1)</f>
        <v/>
      </c>
      <c r="X28" s="33" t="str">
        <f>IF(OR($H28&lt;12,$L28&lt;&gt;X$4,$K28&lt;&gt;X$5),"",COUNTIFS($L$6:$L$121,X$4,$K$6:$K$121,X$5,$H$6:$H$121,"&gt;="&amp;12,$I$6:$I$121,"&gt;"&amp;$I28)+1)</f>
        <v/>
      </c>
      <c r="Y28" s="33" t="str">
        <f>IF(OR($H28&lt;12,$L28&lt;&gt;Y$4,$K28&lt;&gt;Y$5),"",COUNTIFS($L$6:$L$121,Y$4,$K$6:$K$121,Y$5,$H$6:$H$121,"&gt;="&amp;12,$I$6:$I$121,"&gt;"&amp;$I28)+1)</f>
        <v/>
      </c>
      <c r="Z28" s="33" t="str">
        <f>IF(OR($H28&lt;12,$L28&lt;&gt;Z$4,$K28&lt;&gt;Z$5),"",COUNTIFS($L$6:$L$121,Z$4,$K$6:$K$121,Z$5,$H$6:$H$121,"&gt;="&amp;12,$I$6:$I$121,"&gt;"&amp;$I28)+1)</f>
        <v/>
      </c>
      <c r="AA28" s="33" t="str">
        <f>IF(OR($H28&lt;12,$L28&lt;&gt;AA$4,$K28&lt;&gt;AA$5),"",COUNTIFS($L$6:$L$121,AA$4,$K$6:$K$121,AA$5,$H$6:$H$121,"&gt;="&amp;12,$I$6:$I$121,"&gt;"&amp;$I28)+1)</f>
        <v/>
      </c>
      <c r="AB28" s="33" t="str">
        <f>IF(OR($H28&lt;12,$L28&lt;&gt;AB$4,$K28&lt;&gt;AB$5),"",COUNTIFS($L$6:$L$121,AB$4,$K$6:$K$121,AB$5,$H$6:$H$121,"&gt;="&amp;12,$I$6:$I$121,"&gt;"&amp;$I28)+1)</f>
        <v/>
      </c>
      <c r="AC28" s="34">
        <f>IF(OR($H28&lt;12,$L28&lt;&gt;AC$4,$K28&lt;&gt;AC$5),"",COUNTIFS($L$6:$L$121,AC$4,$K$6:$K$121,AC$5,$H$6:$H$121,"&gt;="&amp;12,$I$6:$I$121,"&gt;"&amp;$I28)+1)</f>
        <v>3</v>
      </c>
      <c r="AD28">
        <f t="shared" si="9"/>
        <v>1</v>
      </c>
    </row>
    <row r="29" spans="1:31" x14ac:dyDescent="0.3">
      <c r="A29" s="27" t="s">
        <v>89</v>
      </c>
      <c r="B29" s="28" t="s">
        <v>242</v>
      </c>
      <c r="C29" s="28">
        <v>911</v>
      </c>
      <c r="D29" s="28">
        <v>11</v>
      </c>
      <c r="E29" s="28">
        <v>1</v>
      </c>
      <c r="F29" s="28">
        <f t="shared" si="6"/>
        <v>1</v>
      </c>
      <c r="G29" s="28">
        <f t="shared" si="3"/>
        <v>82.82</v>
      </c>
      <c r="H29" s="28">
        <f t="shared" si="7"/>
        <v>12</v>
      </c>
      <c r="I29" s="43">
        <f t="shared" si="8"/>
        <v>993.81999999999994</v>
      </c>
      <c r="J29" s="43">
        <f t="shared" si="4"/>
        <v>18.181666666666672</v>
      </c>
      <c r="K29" s="45" t="s">
        <v>8</v>
      </c>
      <c r="L29" s="29" t="s">
        <v>2</v>
      </c>
      <c r="M29" s="30">
        <f>IF(H29&lt;12,"N/A",COUNTIFS($H$6:$H$121,"&gt;="&amp;12,$I$6:$I$121,"&gt;"&amp;$I29)+1)</f>
        <v>24</v>
      </c>
      <c r="N29" s="31">
        <f>IF(OR(H29&lt;12,L29&lt;&gt;N$4),"N/A",COUNTIFS($L$6:$L$121,N$4,$H$6:$H$121,"&gt;="&amp;12,$I$6:$I$121,"&gt;"&amp;$I29)+1)</f>
        <v>7</v>
      </c>
      <c r="O29" s="31" t="str">
        <f>IF(OR($H29&lt;12,$L29&lt;&gt;O$4),"N/A",COUNTIFS($L$6:$L$121,O$4,$H$6:$H$121,"&gt;="&amp;12,$I$6:$I$121,"&gt;"&amp;$I29)+1)</f>
        <v>N/A</v>
      </c>
      <c r="P29" s="32" t="str">
        <f>IF(OR($H29&lt;12,$L29&lt;&gt;P$4,$K29&lt;&gt;P$5),"",COUNTIFS($L$6:$L$121,P$4,$K$6:$K$121,P$5,$H$6:$H$121,"&gt;="&amp;12,$I$6:$I$121,"&gt;"&amp;$I29)+1)</f>
        <v/>
      </c>
      <c r="Q29" s="33" t="str">
        <f>IF(OR($H29&lt;12,$L29&lt;&gt;Q$4,$K29&lt;&gt;Q$5),"",COUNTIFS($L$6:$L$121,Q$4,$K$6:$K$121,Q$5,$H$6:$H$121,"&gt;="&amp;12,$I$6:$I$121,"&gt;"&amp;$I29)+1)</f>
        <v/>
      </c>
      <c r="R29" s="33" t="str">
        <f>IF(OR($H29&lt;12,$L29&lt;&gt;R$4,$K29&lt;&gt;R$5),"",COUNTIFS($L$6:$L$121,R$4,$K$6:$K$121,R$5,$H$6:$H$121,"&gt;="&amp;12,$I$6:$I$121,"&gt;"&amp;$I29)+1)</f>
        <v/>
      </c>
      <c r="S29" s="33" t="str">
        <f>IF(OR($H29&lt;12,$L29&lt;&gt;S$4,$K29&lt;&gt;S$5),"",COUNTIFS($L$6:$L$121,S$4,$K$6:$K$121,S$5,$H$6:$H$121,"&gt;="&amp;12,$I$6:$I$121,"&gt;"&amp;$I29)+1)</f>
        <v/>
      </c>
      <c r="T29" s="33">
        <f>IF(OR($H29&lt;12,$L29&lt;&gt;T$4,$K29&lt;&gt;T$5),"",COUNTIFS($L$6:$L$121,T$4,$K$6:$K$121,T$5,$H$6:$H$121,"&gt;="&amp;12,$I$6:$I$121,"&gt;"&amp;$I29)+1)</f>
        <v>1</v>
      </c>
      <c r="U29" s="33" t="str">
        <f>IF(OR($H29&lt;12,$L29&lt;&gt;U$4,$K29&lt;&gt;U$5),"",COUNTIFS($L$6:$L$121,U$4,$K$6:$K$121,U$5,$H$6:$H$121,"&gt;="&amp;12,$I$6:$I$121,"&gt;"&amp;$I29)+1)</f>
        <v/>
      </c>
      <c r="V29" s="34" t="str">
        <f>IF(OR($H29&lt;12,$L29&lt;&gt;V$4,$K29&lt;&gt;V$5),"",COUNTIFS($L$6:$L$121,V$4,$K$6:$K$121,V$5,$H$6:$H$121,"&gt;="&amp;12,$I$6:$I$121,"&gt;"&amp;$I29)+1)</f>
        <v/>
      </c>
      <c r="W29" s="32" t="str">
        <f>IF(OR($H29&lt;12,$L29&lt;&gt;W$4,$K29&lt;&gt;W$5),"",COUNTIFS($L$6:$L$121,W$4,$K$6:$K$121,W$5,$H$6:$H$121,"&gt;="&amp;12,$I$6:$I$121,"&gt;"&amp;$I29)+1)</f>
        <v/>
      </c>
      <c r="X29" s="33" t="str">
        <f>IF(OR($H29&lt;12,$L29&lt;&gt;X$4,$K29&lt;&gt;X$5),"",COUNTIFS($L$6:$L$121,X$4,$K$6:$K$121,X$5,$H$6:$H$121,"&gt;="&amp;12,$I$6:$I$121,"&gt;"&amp;$I29)+1)</f>
        <v/>
      </c>
      <c r="Y29" s="33" t="str">
        <f>IF(OR($H29&lt;12,$L29&lt;&gt;Y$4,$K29&lt;&gt;Y$5),"",COUNTIFS($L$6:$L$121,Y$4,$K$6:$K$121,Y$5,$H$6:$H$121,"&gt;="&amp;12,$I$6:$I$121,"&gt;"&amp;$I29)+1)</f>
        <v/>
      </c>
      <c r="Z29" s="33" t="str">
        <f>IF(OR($H29&lt;12,$L29&lt;&gt;Z$4,$K29&lt;&gt;Z$5),"",COUNTIFS($L$6:$L$121,Z$4,$K$6:$K$121,Z$5,$H$6:$H$121,"&gt;="&amp;12,$I$6:$I$121,"&gt;"&amp;$I29)+1)</f>
        <v/>
      </c>
      <c r="AA29" s="33" t="str">
        <f>IF(OR($H29&lt;12,$L29&lt;&gt;AA$4,$K29&lt;&gt;AA$5),"",COUNTIFS($L$6:$L$121,AA$4,$K$6:$K$121,AA$5,$H$6:$H$121,"&gt;="&amp;12,$I$6:$I$121,"&gt;"&amp;$I29)+1)</f>
        <v/>
      </c>
      <c r="AB29" s="33" t="str">
        <f>IF(OR($H29&lt;12,$L29&lt;&gt;AB$4,$K29&lt;&gt;AB$5),"",COUNTIFS($L$6:$L$121,AB$4,$K$6:$K$121,AB$5,$H$6:$H$121,"&gt;="&amp;12,$I$6:$I$121,"&gt;"&amp;$I29)+1)</f>
        <v/>
      </c>
      <c r="AC29" s="34" t="str">
        <f>IF(OR($H29&lt;12,$L29&lt;&gt;AC$4,$K29&lt;&gt;AC$5),"",COUNTIFS($L$6:$L$121,AC$4,$K$6:$K$121,AC$5,$H$6:$H$121,"&gt;="&amp;12,$I$6:$I$121,"&gt;"&amp;$I29)+1)</f>
        <v/>
      </c>
      <c r="AD29">
        <f t="shared" si="9"/>
        <v>1</v>
      </c>
      <c r="AE29" s="1"/>
    </row>
    <row r="30" spans="1:31" x14ac:dyDescent="0.3">
      <c r="A30" s="27" t="s">
        <v>112</v>
      </c>
      <c r="B30" s="28" t="s">
        <v>243</v>
      </c>
      <c r="C30" s="28">
        <v>992</v>
      </c>
      <c r="D30" s="28">
        <v>12</v>
      </c>
      <c r="E30" s="28">
        <v>5</v>
      </c>
      <c r="F30" s="28">
        <f t="shared" si="6"/>
        <v>0</v>
      </c>
      <c r="G30" s="28">
        <f t="shared" si="3"/>
        <v>0</v>
      </c>
      <c r="H30" s="28">
        <f t="shared" si="7"/>
        <v>12</v>
      </c>
      <c r="I30" s="43">
        <f t="shared" si="8"/>
        <v>992</v>
      </c>
      <c r="J30" s="43">
        <f t="shared" si="4"/>
        <v>18.333333333333329</v>
      </c>
      <c r="K30" s="45" t="s">
        <v>9</v>
      </c>
      <c r="L30" s="29" t="s">
        <v>2</v>
      </c>
      <c r="M30" s="30">
        <f>IF(H30&lt;12,"N/A",COUNTIFS($H$6:$H$121,"&gt;="&amp;12,$I$6:$I$121,"&gt;"&amp;$I30)+1)</f>
        <v>25</v>
      </c>
      <c r="N30" s="31">
        <f>IF(OR(H30&lt;12,L30&lt;&gt;N$4),"N/A",COUNTIFS($L$6:$L$121,N$4,$H$6:$H$121,"&gt;="&amp;12,$I$6:$I$121,"&gt;"&amp;$I30)+1)</f>
        <v>8</v>
      </c>
      <c r="O30" s="31" t="str">
        <f>IF(OR($H30&lt;12,$L30&lt;&gt;O$4),"N/A",COUNTIFS($L$6:$L$121,O$4,$H$6:$H$121,"&gt;="&amp;12,$I$6:$I$121,"&gt;"&amp;$I30)+1)</f>
        <v>N/A</v>
      </c>
      <c r="P30" s="32" t="str">
        <f>IF(OR($H30&lt;12,$L30&lt;&gt;P$4,$K30&lt;&gt;P$5),"",COUNTIFS($L$6:$L$121,P$4,$K$6:$K$121,P$5,$H$6:$H$121,"&gt;="&amp;12,$I$6:$I$121,"&gt;"&amp;$I30)+1)</f>
        <v/>
      </c>
      <c r="Q30" s="33" t="str">
        <f>IF(OR($H30&lt;12,$L30&lt;&gt;Q$4,$K30&lt;&gt;Q$5),"",COUNTIFS($L$6:$L$121,Q$4,$K$6:$K$121,Q$5,$H$6:$H$121,"&gt;="&amp;12,$I$6:$I$121,"&gt;"&amp;$I30)+1)</f>
        <v/>
      </c>
      <c r="R30" s="33" t="str">
        <f>IF(OR($H30&lt;12,$L30&lt;&gt;R$4,$K30&lt;&gt;R$5),"",COUNTIFS($L$6:$L$121,R$4,$K$6:$K$121,R$5,$H$6:$H$121,"&gt;="&amp;12,$I$6:$I$121,"&gt;"&amp;$I30)+1)</f>
        <v/>
      </c>
      <c r="S30" s="33" t="str">
        <f>IF(OR($H30&lt;12,$L30&lt;&gt;S$4,$K30&lt;&gt;S$5),"",COUNTIFS($L$6:$L$121,S$4,$K$6:$K$121,S$5,$H$6:$H$121,"&gt;="&amp;12,$I$6:$I$121,"&gt;"&amp;$I30)+1)</f>
        <v/>
      </c>
      <c r="T30" s="33" t="str">
        <f>IF(OR($H30&lt;12,$L30&lt;&gt;T$4,$K30&lt;&gt;T$5),"",COUNTIFS($L$6:$L$121,T$4,$K$6:$K$121,T$5,$H$6:$H$121,"&gt;="&amp;12,$I$6:$I$121,"&gt;"&amp;$I30)+1)</f>
        <v/>
      </c>
      <c r="U30" s="33">
        <f>IF(OR($H30&lt;12,$L30&lt;&gt;U$4,$K30&lt;&gt;U$5),"",COUNTIFS($L$6:$L$121,U$4,$K$6:$K$121,U$5,$H$6:$H$121,"&gt;="&amp;12,$I$6:$I$121,"&gt;"&amp;$I30)+1)</f>
        <v>2</v>
      </c>
      <c r="V30" s="34" t="str">
        <f>IF(OR($H30&lt;12,$L30&lt;&gt;V$4,$K30&lt;&gt;V$5),"",COUNTIFS($L$6:$L$121,V$4,$K$6:$K$121,V$5,$H$6:$H$121,"&gt;="&amp;12,$I$6:$I$121,"&gt;"&amp;$I30)+1)</f>
        <v/>
      </c>
      <c r="W30" s="32" t="str">
        <f>IF(OR($H30&lt;12,$L30&lt;&gt;W$4,$K30&lt;&gt;W$5),"",COUNTIFS($L$6:$L$121,W$4,$K$6:$K$121,W$5,$H$6:$H$121,"&gt;="&amp;12,$I$6:$I$121,"&gt;"&amp;$I30)+1)</f>
        <v/>
      </c>
      <c r="X30" s="33" t="str">
        <f>IF(OR($H30&lt;12,$L30&lt;&gt;X$4,$K30&lt;&gt;X$5),"",COUNTIFS($L$6:$L$121,X$4,$K$6:$K$121,X$5,$H$6:$H$121,"&gt;="&amp;12,$I$6:$I$121,"&gt;"&amp;$I30)+1)</f>
        <v/>
      </c>
      <c r="Y30" s="33" t="str">
        <f>IF(OR($H30&lt;12,$L30&lt;&gt;Y$4,$K30&lt;&gt;Y$5),"",COUNTIFS($L$6:$L$121,Y$4,$K$6:$K$121,Y$5,$H$6:$H$121,"&gt;="&amp;12,$I$6:$I$121,"&gt;"&amp;$I30)+1)</f>
        <v/>
      </c>
      <c r="Z30" s="33" t="str">
        <f>IF(OR($H30&lt;12,$L30&lt;&gt;Z$4,$K30&lt;&gt;Z$5),"",COUNTIFS($L$6:$L$121,Z$4,$K$6:$K$121,Z$5,$H$6:$H$121,"&gt;="&amp;12,$I$6:$I$121,"&gt;"&amp;$I30)+1)</f>
        <v/>
      </c>
      <c r="AA30" s="33" t="str">
        <f>IF(OR($H30&lt;12,$L30&lt;&gt;AA$4,$K30&lt;&gt;AA$5),"",COUNTIFS($L$6:$L$121,AA$4,$K$6:$K$121,AA$5,$H$6:$H$121,"&gt;="&amp;12,$I$6:$I$121,"&gt;"&amp;$I30)+1)</f>
        <v/>
      </c>
      <c r="AB30" s="33" t="str">
        <f>IF(OR($H30&lt;12,$L30&lt;&gt;AB$4,$K30&lt;&gt;AB$5),"",COUNTIFS($L$6:$L$121,AB$4,$K$6:$K$121,AB$5,$H$6:$H$121,"&gt;="&amp;12,$I$6:$I$121,"&gt;"&amp;$I30)+1)</f>
        <v/>
      </c>
      <c r="AC30" s="34" t="str">
        <f>IF(OR($H30&lt;12,$L30&lt;&gt;AC$4,$K30&lt;&gt;AC$5),"",COUNTIFS($L$6:$L$121,AC$4,$K$6:$K$121,AC$5,$H$6:$H$121,"&gt;="&amp;12,$I$6:$I$121,"&gt;"&amp;$I30)+1)</f>
        <v/>
      </c>
      <c r="AD30">
        <f t="shared" si="9"/>
        <v>1</v>
      </c>
      <c r="AE30" s="1"/>
    </row>
    <row r="31" spans="1:31" x14ac:dyDescent="0.3">
      <c r="A31" s="27" t="s">
        <v>127</v>
      </c>
      <c r="B31" s="28" t="s">
        <v>244</v>
      </c>
      <c r="C31" s="28">
        <v>990</v>
      </c>
      <c r="D31" s="28">
        <v>12</v>
      </c>
      <c r="E31" s="28">
        <v>1</v>
      </c>
      <c r="F31" s="28">
        <f t="shared" si="6"/>
        <v>0</v>
      </c>
      <c r="G31" s="28">
        <f t="shared" si="3"/>
        <v>0</v>
      </c>
      <c r="H31" s="28">
        <f t="shared" si="7"/>
        <v>12</v>
      </c>
      <c r="I31" s="43">
        <f t="shared" si="8"/>
        <v>990</v>
      </c>
      <c r="J31" s="43">
        <f t="shared" si="4"/>
        <v>18.5</v>
      </c>
      <c r="K31" s="45" t="s">
        <v>9</v>
      </c>
      <c r="L31" s="29" t="s">
        <v>3</v>
      </c>
      <c r="M31" s="30">
        <f>IF(H31&lt;12,"N/A",COUNTIFS($H$6:$H$121,"&gt;="&amp;12,$I$6:$I$121,"&gt;"&amp;$I31)+1)</f>
        <v>26</v>
      </c>
      <c r="N31" s="31" t="str">
        <f>IF(OR(H31&lt;12,L31&lt;&gt;N$4),"N/A",COUNTIFS($L$6:$L$121,N$4,$H$6:$H$121,"&gt;="&amp;12,$I$6:$I$121,"&gt;"&amp;$I31)+1)</f>
        <v>N/A</v>
      </c>
      <c r="O31" s="31">
        <f>IF(OR($H31&lt;12,$L31&lt;&gt;O$4),"N/A",COUNTIFS($L$6:$L$121,O$4,$H$6:$H$121,"&gt;="&amp;12,$I$6:$I$121,"&gt;"&amp;$I31)+1)</f>
        <v>18</v>
      </c>
      <c r="P31" s="32" t="str">
        <f>IF(OR($H31&lt;12,$L31&lt;&gt;P$4,$K31&lt;&gt;P$5),"",COUNTIFS($L$6:$L$121,P$4,$K$6:$K$121,P$5,$H$6:$H$121,"&gt;="&amp;12,$I$6:$I$121,"&gt;"&amp;$I31)+1)</f>
        <v/>
      </c>
      <c r="Q31" s="33" t="str">
        <f>IF(OR($H31&lt;12,$L31&lt;&gt;Q$4,$K31&lt;&gt;Q$5),"",COUNTIFS($L$6:$L$121,Q$4,$K$6:$K$121,Q$5,$H$6:$H$121,"&gt;="&amp;12,$I$6:$I$121,"&gt;"&amp;$I31)+1)</f>
        <v/>
      </c>
      <c r="R31" s="33" t="str">
        <f>IF(OR($H31&lt;12,$L31&lt;&gt;R$4,$K31&lt;&gt;R$5),"",COUNTIFS($L$6:$L$121,R$4,$K$6:$K$121,R$5,$H$6:$H$121,"&gt;="&amp;12,$I$6:$I$121,"&gt;"&amp;$I31)+1)</f>
        <v/>
      </c>
      <c r="S31" s="33" t="str">
        <f>IF(OR($H31&lt;12,$L31&lt;&gt;S$4,$K31&lt;&gt;S$5),"",COUNTIFS($L$6:$L$121,S$4,$K$6:$K$121,S$5,$H$6:$H$121,"&gt;="&amp;12,$I$6:$I$121,"&gt;"&amp;$I31)+1)</f>
        <v/>
      </c>
      <c r="T31" s="33" t="str">
        <f>IF(OR($H31&lt;12,$L31&lt;&gt;T$4,$K31&lt;&gt;T$5),"",COUNTIFS($L$6:$L$121,T$4,$K$6:$K$121,T$5,$H$6:$H$121,"&gt;="&amp;12,$I$6:$I$121,"&gt;"&amp;$I31)+1)</f>
        <v/>
      </c>
      <c r="U31" s="33" t="str">
        <f>IF(OR($H31&lt;12,$L31&lt;&gt;U$4,$K31&lt;&gt;U$5),"",COUNTIFS($L$6:$L$121,U$4,$K$6:$K$121,U$5,$H$6:$H$121,"&gt;="&amp;12,$I$6:$I$121,"&gt;"&amp;$I31)+1)</f>
        <v/>
      </c>
      <c r="V31" s="34" t="str">
        <f>IF(OR($H31&lt;12,$L31&lt;&gt;V$4,$K31&lt;&gt;V$5),"",COUNTIFS($L$6:$L$121,V$4,$K$6:$K$121,V$5,$H$6:$H$121,"&gt;="&amp;12,$I$6:$I$121,"&gt;"&amp;$I31)+1)</f>
        <v/>
      </c>
      <c r="W31" s="32" t="str">
        <f>IF(OR($H31&lt;12,$L31&lt;&gt;W$4,$K31&lt;&gt;W$5),"",COUNTIFS($L$6:$L$121,W$4,$K$6:$K$121,W$5,$H$6:$H$121,"&gt;="&amp;12,$I$6:$I$121,"&gt;"&amp;$I31)+1)</f>
        <v/>
      </c>
      <c r="X31" s="33" t="str">
        <f>IF(OR($H31&lt;12,$L31&lt;&gt;X$4,$K31&lt;&gt;X$5),"",COUNTIFS($L$6:$L$121,X$4,$K$6:$K$121,X$5,$H$6:$H$121,"&gt;="&amp;12,$I$6:$I$121,"&gt;"&amp;$I31)+1)</f>
        <v/>
      </c>
      <c r="Y31" s="33" t="str">
        <f>IF(OR($H31&lt;12,$L31&lt;&gt;Y$4,$K31&lt;&gt;Y$5),"",COUNTIFS($L$6:$L$121,Y$4,$K$6:$K$121,Y$5,$H$6:$H$121,"&gt;="&amp;12,$I$6:$I$121,"&gt;"&amp;$I31)+1)</f>
        <v/>
      </c>
      <c r="Z31" s="33" t="str">
        <f>IF(OR($H31&lt;12,$L31&lt;&gt;Z$4,$K31&lt;&gt;Z$5),"",COUNTIFS($L$6:$L$121,Z$4,$K$6:$K$121,Z$5,$H$6:$H$121,"&gt;="&amp;12,$I$6:$I$121,"&gt;"&amp;$I31)+1)</f>
        <v/>
      </c>
      <c r="AA31" s="33" t="str">
        <f>IF(OR($H31&lt;12,$L31&lt;&gt;AA$4,$K31&lt;&gt;AA$5),"",COUNTIFS($L$6:$L$121,AA$4,$K$6:$K$121,AA$5,$H$6:$H$121,"&gt;="&amp;12,$I$6:$I$121,"&gt;"&amp;$I31)+1)</f>
        <v/>
      </c>
      <c r="AB31" s="33">
        <f>IF(OR($H31&lt;12,$L31&lt;&gt;AB$4,$K31&lt;&gt;AB$5),"",COUNTIFS($L$6:$L$121,AB$4,$K$6:$K$121,AB$5,$H$6:$H$121,"&gt;="&amp;12,$I$6:$I$121,"&gt;"&amp;$I31)+1)</f>
        <v>4</v>
      </c>
      <c r="AC31" s="34" t="str">
        <f>IF(OR($H31&lt;12,$L31&lt;&gt;AC$4,$K31&lt;&gt;AC$5),"",COUNTIFS($L$6:$L$121,AC$4,$K$6:$K$121,AC$5,$H$6:$H$121,"&gt;="&amp;12,$I$6:$I$121,"&gt;"&amp;$I31)+1)</f>
        <v/>
      </c>
      <c r="AD31">
        <f t="shared" si="9"/>
        <v>0</v>
      </c>
    </row>
    <row r="32" spans="1:31" x14ac:dyDescent="0.3">
      <c r="A32" s="27" t="s">
        <v>50</v>
      </c>
      <c r="B32" s="28" t="s">
        <v>245</v>
      </c>
      <c r="C32" s="28">
        <v>977</v>
      </c>
      <c r="D32" s="28">
        <v>12</v>
      </c>
      <c r="E32" s="28">
        <v>1</v>
      </c>
      <c r="F32" s="28">
        <f t="shared" si="6"/>
        <v>0</v>
      </c>
      <c r="G32" s="28">
        <f t="shared" si="3"/>
        <v>0</v>
      </c>
      <c r="H32" s="28">
        <f t="shared" si="7"/>
        <v>12</v>
      </c>
      <c r="I32" s="43">
        <f t="shared" si="8"/>
        <v>977</v>
      </c>
      <c r="J32" s="43">
        <f t="shared" si="4"/>
        <v>19.583333333333329</v>
      </c>
      <c r="K32" s="45" t="s">
        <v>10</v>
      </c>
      <c r="L32" s="29" t="s">
        <v>2</v>
      </c>
      <c r="M32" s="30">
        <f>IF(H32&lt;12,"N/A",COUNTIFS($H$6:$H$121,"&gt;="&amp;12,$I$6:$I$121,"&gt;"&amp;$I32)+1)</f>
        <v>27</v>
      </c>
      <c r="N32" s="31">
        <f>IF(OR(H32&lt;12,L32&lt;&gt;N$4),"N/A",COUNTIFS($L$6:$L$121,N$4,$H$6:$H$121,"&gt;="&amp;12,$I$6:$I$121,"&gt;"&amp;$I32)+1)</f>
        <v>9</v>
      </c>
      <c r="O32" s="31" t="str">
        <f>IF(OR($H32&lt;12,$L32&lt;&gt;O$4),"N/A",COUNTIFS($L$6:$L$121,O$4,$H$6:$H$121,"&gt;="&amp;12,$I$6:$I$121,"&gt;"&amp;$I32)+1)</f>
        <v>N/A</v>
      </c>
      <c r="P32" s="32" t="str">
        <f>IF(OR($H32&lt;12,$L32&lt;&gt;P$4,$K32&lt;&gt;P$5),"",COUNTIFS($L$6:$L$121,P$4,$K$6:$K$121,P$5,$H$6:$H$121,"&gt;="&amp;12,$I$6:$I$121,"&gt;"&amp;$I32)+1)</f>
        <v/>
      </c>
      <c r="Q32" s="33" t="str">
        <f>IF(OR($H32&lt;12,$L32&lt;&gt;Q$4,$K32&lt;&gt;Q$5),"",COUNTIFS($L$6:$L$121,Q$4,$K$6:$K$121,Q$5,$H$6:$H$121,"&gt;="&amp;12,$I$6:$I$121,"&gt;"&amp;$I32)+1)</f>
        <v/>
      </c>
      <c r="R32" s="33" t="str">
        <f>IF(OR($H32&lt;12,$L32&lt;&gt;R$4,$K32&lt;&gt;R$5),"",COUNTIFS($L$6:$L$121,R$4,$K$6:$K$121,R$5,$H$6:$H$121,"&gt;="&amp;12,$I$6:$I$121,"&gt;"&amp;$I32)+1)</f>
        <v/>
      </c>
      <c r="S32" s="33" t="str">
        <f>IF(OR($H32&lt;12,$L32&lt;&gt;S$4,$K32&lt;&gt;S$5),"",COUNTIFS($L$6:$L$121,S$4,$K$6:$K$121,S$5,$H$6:$H$121,"&gt;="&amp;12,$I$6:$I$121,"&gt;"&amp;$I32)+1)</f>
        <v/>
      </c>
      <c r="T32" s="33" t="str">
        <f>IF(OR($H32&lt;12,$L32&lt;&gt;T$4,$K32&lt;&gt;T$5),"",COUNTIFS($L$6:$L$121,T$4,$K$6:$K$121,T$5,$H$6:$H$121,"&gt;="&amp;12,$I$6:$I$121,"&gt;"&amp;$I32)+1)</f>
        <v/>
      </c>
      <c r="U32" s="33" t="str">
        <f>IF(OR($H32&lt;12,$L32&lt;&gt;U$4,$K32&lt;&gt;U$5),"",COUNTIFS($L$6:$L$121,U$4,$K$6:$K$121,U$5,$H$6:$H$121,"&gt;="&amp;12,$I$6:$I$121,"&gt;"&amp;$I32)+1)</f>
        <v/>
      </c>
      <c r="V32" s="34">
        <f>IF(OR($H32&lt;12,$L32&lt;&gt;V$4,$K32&lt;&gt;V$5),"",COUNTIFS($L$6:$L$121,V$4,$K$6:$K$121,V$5,$H$6:$H$121,"&gt;="&amp;12,$I$6:$I$121,"&gt;"&amp;$I32)+1)</f>
        <v>1</v>
      </c>
      <c r="W32" s="32" t="str">
        <f>IF(OR($H32&lt;12,$L32&lt;&gt;W$4,$K32&lt;&gt;W$5),"",COUNTIFS($L$6:$L$121,W$4,$K$6:$K$121,W$5,$H$6:$H$121,"&gt;="&amp;12,$I$6:$I$121,"&gt;"&amp;$I32)+1)</f>
        <v/>
      </c>
      <c r="X32" s="33" t="str">
        <f>IF(OR($H32&lt;12,$L32&lt;&gt;X$4,$K32&lt;&gt;X$5),"",COUNTIFS($L$6:$L$121,X$4,$K$6:$K$121,X$5,$H$6:$H$121,"&gt;="&amp;12,$I$6:$I$121,"&gt;"&amp;$I32)+1)</f>
        <v/>
      </c>
      <c r="Y32" s="33" t="str">
        <f>IF(OR($H32&lt;12,$L32&lt;&gt;Y$4,$K32&lt;&gt;Y$5),"",COUNTIFS($L$6:$L$121,Y$4,$K$6:$K$121,Y$5,$H$6:$H$121,"&gt;="&amp;12,$I$6:$I$121,"&gt;"&amp;$I32)+1)</f>
        <v/>
      </c>
      <c r="Z32" s="33" t="str">
        <f>IF(OR($H32&lt;12,$L32&lt;&gt;Z$4,$K32&lt;&gt;Z$5),"",COUNTIFS($L$6:$L$121,Z$4,$K$6:$K$121,Z$5,$H$6:$H$121,"&gt;="&amp;12,$I$6:$I$121,"&gt;"&amp;$I32)+1)</f>
        <v/>
      </c>
      <c r="AA32" s="33" t="str">
        <f>IF(OR($H32&lt;12,$L32&lt;&gt;AA$4,$K32&lt;&gt;AA$5),"",COUNTIFS($L$6:$L$121,AA$4,$K$6:$K$121,AA$5,$H$6:$H$121,"&gt;="&amp;12,$I$6:$I$121,"&gt;"&amp;$I32)+1)</f>
        <v/>
      </c>
      <c r="AB32" s="33" t="str">
        <f>IF(OR($H32&lt;12,$L32&lt;&gt;AB$4,$K32&lt;&gt;AB$5),"",COUNTIFS($L$6:$L$121,AB$4,$K$6:$K$121,AB$5,$H$6:$H$121,"&gt;="&amp;12,$I$6:$I$121,"&gt;"&amp;$I32)+1)</f>
        <v/>
      </c>
      <c r="AC32" s="34" t="str">
        <f>IF(OR($H32&lt;12,$L32&lt;&gt;AC$4,$K32&lt;&gt;AC$5),"",COUNTIFS($L$6:$L$121,AC$4,$K$6:$K$121,AC$5,$H$6:$H$121,"&gt;="&amp;12,$I$6:$I$121,"&gt;"&amp;$I32)+1)</f>
        <v/>
      </c>
      <c r="AD32">
        <f t="shared" si="9"/>
        <v>1</v>
      </c>
    </row>
    <row r="33" spans="1:34" x14ac:dyDescent="0.3">
      <c r="A33" s="27" t="s">
        <v>30</v>
      </c>
      <c r="B33" s="28" t="s">
        <v>244</v>
      </c>
      <c r="C33" s="28">
        <v>974</v>
      </c>
      <c r="D33" s="28">
        <v>12</v>
      </c>
      <c r="E33" s="28">
        <v>1</v>
      </c>
      <c r="F33" s="28">
        <f t="shared" si="6"/>
        <v>0</v>
      </c>
      <c r="G33" s="28">
        <f t="shared" si="3"/>
        <v>0</v>
      </c>
      <c r="H33" s="28">
        <f t="shared" si="7"/>
        <v>12</v>
      </c>
      <c r="I33" s="43">
        <f t="shared" si="8"/>
        <v>974</v>
      </c>
      <c r="J33" s="43">
        <f t="shared" si="4"/>
        <v>19.833333333333329</v>
      </c>
      <c r="K33" s="45" t="s">
        <v>10</v>
      </c>
      <c r="L33" s="29" t="s">
        <v>2</v>
      </c>
      <c r="M33" s="30">
        <f>IF(H33&lt;12,"N/A",COUNTIFS($H$6:$H$121,"&gt;="&amp;12,$I$6:$I$121,"&gt;"&amp;$I33)+1)</f>
        <v>28</v>
      </c>
      <c r="N33" s="31">
        <f>IF(OR(H33&lt;12,L33&lt;&gt;N$4),"N/A",COUNTIFS($L$6:$L$121,N$4,$H$6:$H$121,"&gt;="&amp;12,$I$6:$I$121,"&gt;"&amp;$I33)+1)</f>
        <v>10</v>
      </c>
      <c r="O33" s="31" t="str">
        <f>IF(OR($H33&lt;12,$L33&lt;&gt;O$4),"N/A",COUNTIFS($L$6:$L$121,O$4,$H$6:$H$121,"&gt;="&amp;12,$I$6:$I$121,"&gt;"&amp;$I33)+1)</f>
        <v>N/A</v>
      </c>
      <c r="P33" s="32" t="str">
        <f>IF(OR($H33&lt;12,$L33&lt;&gt;P$4,$K33&lt;&gt;P$5),"",COUNTIFS($L$6:$L$121,P$4,$K$6:$K$121,P$5,$H$6:$H$121,"&gt;="&amp;12,$I$6:$I$121,"&gt;"&amp;$I33)+1)</f>
        <v/>
      </c>
      <c r="Q33" s="33" t="str">
        <f>IF(OR($H33&lt;12,$L33&lt;&gt;Q$4,$K33&lt;&gt;Q$5),"",COUNTIFS($L$6:$L$121,Q$4,$K$6:$K$121,Q$5,$H$6:$H$121,"&gt;="&amp;12,$I$6:$I$121,"&gt;"&amp;$I33)+1)</f>
        <v/>
      </c>
      <c r="R33" s="33" t="str">
        <f>IF(OR($H33&lt;12,$L33&lt;&gt;R$4,$K33&lt;&gt;R$5),"",COUNTIFS($L$6:$L$121,R$4,$K$6:$K$121,R$5,$H$6:$H$121,"&gt;="&amp;12,$I$6:$I$121,"&gt;"&amp;$I33)+1)</f>
        <v/>
      </c>
      <c r="S33" s="33" t="str">
        <f>IF(OR($H33&lt;12,$L33&lt;&gt;S$4,$K33&lt;&gt;S$5),"",COUNTIFS($L$6:$L$121,S$4,$K$6:$K$121,S$5,$H$6:$H$121,"&gt;="&amp;12,$I$6:$I$121,"&gt;"&amp;$I33)+1)</f>
        <v/>
      </c>
      <c r="T33" s="33" t="str">
        <f>IF(OR($H33&lt;12,$L33&lt;&gt;T$4,$K33&lt;&gt;T$5),"",COUNTIFS($L$6:$L$121,T$4,$K$6:$K$121,T$5,$H$6:$H$121,"&gt;="&amp;12,$I$6:$I$121,"&gt;"&amp;$I33)+1)</f>
        <v/>
      </c>
      <c r="U33" s="33" t="str">
        <f>IF(OR($H33&lt;12,$L33&lt;&gt;U$4,$K33&lt;&gt;U$5),"",COUNTIFS($L$6:$L$121,U$4,$K$6:$K$121,U$5,$H$6:$H$121,"&gt;="&amp;12,$I$6:$I$121,"&gt;"&amp;$I33)+1)</f>
        <v/>
      </c>
      <c r="V33" s="34">
        <f>IF(OR($H33&lt;12,$L33&lt;&gt;V$4,$K33&lt;&gt;V$5),"",COUNTIFS($L$6:$L$121,V$4,$K$6:$K$121,V$5,$H$6:$H$121,"&gt;="&amp;12,$I$6:$I$121,"&gt;"&amp;$I33)+1)</f>
        <v>2</v>
      </c>
      <c r="W33" s="32" t="str">
        <f>IF(OR($H33&lt;12,$L33&lt;&gt;W$4,$K33&lt;&gt;W$5),"",COUNTIFS($L$6:$L$121,W$4,$K$6:$K$121,W$5,$H$6:$H$121,"&gt;="&amp;12,$I$6:$I$121,"&gt;"&amp;$I33)+1)</f>
        <v/>
      </c>
      <c r="X33" s="33" t="str">
        <f>IF(OR($H33&lt;12,$L33&lt;&gt;X$4,$K33&lt;&gt;X$5),"",COUNTIFS($L$6:$L$121,X$4,$K$6:$K$121,X$5,$H$6:$H$121,"&gt;="&amp;12,$I$6:$I$121,"&gt;"&amp;$I33)+1)</f>
        <v/>
      </c>
      <c r="Y33" s="33" t="str">
        <f>IF(OR($H33&lt;12,$L33&lt;&gt;Y$4,$K33&lt;&gt;Y$5),"",COUNTIFS($L$6:$L$121,Y$4,$K$6:$K$121,Y$5,$H$6:$H$121,"&gt;="&amp;12,$I$6:$I$121,"&gt;"&amp;$I33)+1)</f>
        <v/>
      </c>
      <c r="Z33" s="33" t="str">
        <f>IF(OR($H33&lt;12,$L33&lt;&gt;Z$4,$K33&lt;&gt;Z$5),"",COUNTIFS($L$6:$L$121,Z$4,$K$6:$K$121,Z$5,$H$6:$H$121,"&gt;="&amp;12,$I$6:$I$121,"&gt;"&amp;$I33)+1)</f>
        <v/>
      </c>
      <c r="AA33" s="33" t="str">
        <f>IF(OR($H33&lt;12,$L33&lt;&gt;AA$4,$K33&lt;&gt;AA$5),"",COUNTIFS($L$6:$L$121,AA$4,$K$6:$K$121,AA$5,$H$6:$H$121,"&gt;="&amp;12,$I$6:$I$121,"&gt;"&amp;$I33)+1)</f>
        <v/>
      </c>
      <c r="AB33" s="33" t="str">
        <f>IF(OR($H33&lt;12,$L33&lt;&gt;AB$4,$K33&lt;&gt;AB$5),"",COUNTIFS($L$6:$L$121,AB$4,$K$6:$K$121,AB$5,$H$6:$H$121,"&gt;="&amp;12,$I$6:$I$121,"&gt;"&amp;$I33)+1)</f>
        <v/>
      </c>
      <c r="AC33" s="34" t="str">
        <f>IF(OR($H33&lt;12,$L33&lt;&gt;AC$4,$K33&lt;&gt;AC$5),"",COUNTIFS($L$6:$L$121,AC$4,$K$6:$K$121,AC$5,$H$6:$H$121,"&gt;="&amp;12,$I$6:$I$121,"&gt;"&amp;$I33)+1)</f>
        <v/>
      </c>
      <c r="AD33">
        <f t="shared" si="9"/>
        <v>1</v>
      </c>
      <c r="AE33" s="1"/>
    </row>
    <row r="34" spans="1:34" x14ac:dyDescent="0.3">
      <c r="A34" s="27" t="s">
        <v>55</v>
      </c>
      <c r="B34" s="28" t="s">
        <v>246</v>
      </c>
      <c r="C34" s="28">
        <v>972</v>
      </c>
      <c r="D34" s="28">
        <v>12</v>
      </c>
      <c r="E34" s="28">
        <v>2</v>
      </c>
      <c r="F34" s="28">
        <f t="shared" si="6"/>
        <v>0</v>
      </c>
      <c r="G34" s="28">
        <f t="shared" si="3"/>
        <v>0</v>
      </c>
      <c r="H34" s="28">
        <f t="shared" si="7"/>
        <v>12</v>
      </c>
      <c r="I34" s="43">
        <f t="shared" si="8"/>
        <v>972</v>
      </c>
      <c r="J34" s="43">
        <f t="shared" si="4"/>
        <v>20</v>
      </c>
      <c r="K34" s="45" t="s">
        <v>9</v>
      </c>
      <c r="L34" s="29" t="s">
        <v>2</v>
      </c>
      <c r="M34" s="30">
        <f>IF(H34&lt;12,"N/A",COUNTIFS($H$6:$H$121,"&gt;="&amp;12,$I$6:$I$121,"&gt;"&amp;$I34)+1)</f>
        <v>29</v>
      </c>
      <c r="N34" s="31">
        <f>IF(OR(H34&lt;12,L34&lt;&gt;N$4),"N/A",COUNTIFS($L$6:$L$121,N$4,$H$6:$H$121,"&gt;="&amp;12,$I$6:$I$121,"&gt;"&amp;$I34)+1)</f>
        <v>11</v>
      </c>
      <c r="O34" s="31" t="str">
        <f>IF(OR($H34&lt;12,$L34&lt;&gt;O$4),"N/A",COUNTIFS($L$6:$L$121,O$4,$H$6:$H$121,"&gt;="&amp;12,$I$6:$I$121,"&gt;"&amp;$I34)+1)</f>
        <v>N/A</v>
      </c>
      <c r="P34" s="32" t="str">
        <f>IF(OR($H34&lt;12,$L34&lt;&gt;P$4,$K34&lt;&gt;P$5),"",COUNTIFS($L$6:$L$121,P$4,$K$6:$K$121,P$5,$H$6:$H$121,"&gt;="&amp;12,$I$6:$I$121,"&gt;"&amp;$I34)+1)</f>
        <v/>
      </c>
      <c r="Q34" s="33" t="str">
        <f>IF(OR($H34&lt;12,$L34&lt;&gt;Q$4,$K34&lt;&gt;Q$5),"",COUNTIFS($L$6:$L$121,Q$4,$K$6:$K$121,Q$5,$H$6:$H$121,"&gt;="&amp;12,$I$6:$I$121,"&gt;"&amp;$I34)+1)</f>
        <v/>
      </c>
      <c r="R34" s="33" t="str">
        <f>IF(OR($H34&lt;12,$L34&lt;&gt;R$4,$K34&lt;&gt;R$5),"",COUNTIFS($L$6:$L$121,R$4,$K$6:$K$121,R$5,$H$6:$H$121,"&gt;="&amp;12,$I$6:$I$121,"&gt;"&amp;$I34)+1)</f>
        <v/>
      </c>
      <c r="S34" s="33" t="str">
        <f>IF(OR($H34&lt;12,$L34&lt;&gt;S$4,$K34&lt;&gt;S$5),"",COUNTIFS($L$6:$L$121,S$4,$K$6:$K$121,S$5,$H$6:$H$121,"&gt;="&amp;12,$I$6:$I$121,"&gt;"&amp;$I34)+1)</f>
        <v/>
      </c>
      <c r="T34" s="33" t="str">
        <f>IF(OR($H34&lt;12,$L34&lt;&gt;T$4,$K34&lt;&gt;T$5),"",COUNTIFS($L$6:$L$121,T$4,$K$6:$K$121,T$5,$H$6:$H$121,"&gt;="&amp;12,$I$6:$I$121,"&gt;"&amp;$I34)+1)</f>
        <v/>
      </c>
      <c r="U34" s="33">
        <f>IF(OR($H34&lt;12,$L34&lt;&gt;U$4,$K34&lt;&gt;U$5),"",COUNTIFS($L$6:$L$121,U$4,$K$6:$K$121,U$5,$H$6:$H$121,"&gt;="&amp;12,$I$6:$I$121,"&gt;"&amp;$I34)+1)</f>
        <v>3</v>
      </c>
      <c r="V34" s="34" t="str">
        <f>IF(OR($H34&lt;12,$L34&lt;&gt;V$4,$K34&lt;&gt;V$5),"",COUNTIFS($L$6:$L$121,V$4,$K$6:$K$121,V$5,$H$6:$H$121,"&gt;="&amp;12,$I$6:$I$121,"&gt;"&amp;$I34)+1)</f>
        <v/>
      </c>
      <c r="W34" s="32" t="str">
        <f>IF(OR($H34&lt;12,$L34&lt;&gt;W$4,$K34&lt;&gt;W$5),"",COUNTIFS($L$6:$L$121,W$4,$K$6:$K$121,W$5,$H$6:$H$121,"&gt;="&amp;12,$I$6:$I$121,"&gt;"&amp;$I34)+1)</f>
        <v/>
      </c>
      <c r="X34" s="33" t="str">
        <f>IF(OR($H34&lt;12,$L34&lt;&gt;X$4,$K34&lt;&gt;X$5),"",COUNTIFS($L$6:$L$121,X$4,$K$6:$K$121,X$5,$H$6:$H$121,"&gt;="&amp;12,$I$6:$I$121,"&gt;"&amp;$I34)+1)</f>
        <v/>
      </c>
      <c r="Y34" s="33" t="str">
        <f>IF(OR($H34&lt;12,$L34&lt;&gt;Y$4,$K34&lt;&gt;Y$5),"",COUNTIFS($L$6:$L$121,Y$4,$K$6:$K$121,Y$5,$H$6:$H$121,"&gt;="&amp;12,$I$6:$I$121,"&gt;"&amp;$I34)+1)</f>
        <v/>
      </c>
      <c r="Z34" s="33" t="str">
        <f>IF(OR($H34&lt;12,$L34&lt;&gt;Z$4,$K34&lt;&gt;Z$5),"",COUNTIFS($L$6:$L$121,Z$4,$K$6:$K$121,Z$5,$H$6:$H$121,"&gt;="&amp;12,$I$6:$I$121,"&gt;"&amp;$I34)+1)</f>
        <v/>
      </c>
      <c r="AA34" s="33" t="str">
        <f>IF(OR($H34&lt;12,$L34&lt;&gt;AA$4,$K34&lt;&gt;AA$5),"",COUNTIFS($L$6:$L$121,AA$4,$K$6:$K$121,AA$5,$H$6:$H$121,"&gt;="&amp;12,$I$6:$I$121,"&gt;"&amp;$I34)+1)</f>
        <v/>
      </c>
      <c r="AB34" s="33" t="str">
        <f>IF(OR($H34&lt;12,$L34&lt;&gt;AB$4,$K34&lt;&gt;AB$5),"",COUNTIFS($L$6:$L$121,AB$4,$K$6:$K$121,AB$5,$H$6:$H$121,"&gt;="&amp;12,$I$6:$I$121,"&gt;"&amp;$I34)+1)</f>
        <v/>
      </c>
      <c r="AC34" s="34" t="str">
        <f>IF(OR($H34&lt;12,$L34&lt;&gt;AC$4,$K34&lt;&gt;AC$5),"",COUNTIFS($L$6:$L$121,AC$4,$K$6:$K$121,AC$5,$H$6:$H$121,"&gt;="&amp;12,$I$6:$I$121,"&gt;"&amp;$I34)+1)</f>
        <v/>
      </c>
      <c r="AD34">
        <f t="shared" si="9"/>
        <v>1</v>
      </c>
    </row>
    <row r="35" spans="1:34" x14ac:dyDescent="0.3">
      <c r="A35" s="27" t="s">
        <v>87</v>
      </c>
      <c r="B35" s="28" t="s">
        <v>247</v>
      </c>
      <c r="C35" s="28">
        <v>970</v>
      </c>
      <c r="D35" s="28">
        <v>12</v>
      </c>
      <c r="E35" s="28">
        <v>1</v>
      </c>
      <c r="F35" s="28">
        <f t="shared" si="6"/>
        <v>0</v>
      </c>
      <c r="G35" s="28">
        <f t="shared" si="3"/>
        <v>0</v>
      </c>
      <c r="H35" s="28">
        <f t="shared" si="7"/>
        <v>12</v>
      </c>
      <c r="I35" s="43">
        <f t="shared" si="8"/>
        <v>970</v>
      </c>
      <c r="J35" s="43">
        <f t="shared" si="4"/>
        <v>20.166666666666671</v>
      </c>
      <c r="K35" s="45" t="s">
        <v>7</v>
      </c>
      <c r="L35" s="29" t="s">
        <v>2</v>
      </c>
      <c r="M35" s="30">
        <f>IF(H35&lt;12,"N/A",COUNTIFS($H$6:$H$121,"&gt;="&amp;12,$I$6:$I$121,"&gt;"&amp;$I35)+1)</f>
        <v>30</v>
      </c>
      <c r="N35" s="31">
        <f>IF(OR(H35&lt;12,L35&lt;&gt;N$4),"N/A",COUNTIFS($L$6:$L$121,N$4,$H$6:$H$121,"&gt;="&amp;12,$I$6:$I$121,"&gt;"&amp;$I35)+1)</f>
        <v>12</v>
      </c>
      <c r="O35" s="31" t="str">
        <f>IF(OR($H35&lt;12,$L35&lt;&gt;O$4),"N/A",COUNTIFS($L$6:$L$121,O$4,$H$6:$H$121,"&gt;="&amp;12,$I$6:$I$121,"&gt;"&amp;$I35)+1)</f>
        <v>N/A</v>
      </c>
      <c r="P35" s="32" t="str">
        <f>IF(OR($H35&lt;12,$L35&lt;&gt;P$4,$K35&lt;&gt;P$5),"",COUNTIFS($L$6:$L$121,P$4,$K$6:$K$121,P$5,$H$6:$H$121,"&gt;="&amp;12,$I$6:$I$121,"&gt;"&amp;$I35)+1)</f>
        <v/>
      </c>
      <c r="Q35" s="33" t="str">
        <f>IF(OR($H35&lt;12,$L35&lt;&gt;Q$4,$K35&lt;&gt;Q$5),"",COUNTIFS($L$6:$L$121,Q$4,$K$6:$K$121,Q$5,$H$6:$H$121,"&gt;="&amp;12,$I$6:$I$121,"&gt;"&amp;$I35)+1)</f>
        <v/>
      </c>
      <c r="R35" s="33" t="str">
        <f>IF(OR($H35&lt;12,$L35&lt;&gt;R$4,$K35&lt;&gt;R$5),"",COUNTIFS($L$6:$L$121,R$4,$K$6:$K$121,R$5,$H$6:$H$121,"&gt;="&amp;12,$I$6:$I$121,"&gt;"&amp;$I35)+1)</f>
        <v/>
      </c>
      <c r="S35" s="33">
        <f>IF(OR($H35&lt;12,$L35&lt;&gt;S$4,$K35&lt;&gt;S$5),"",COUNTIFS($L$6:$L$121,S$4,$K$6:$K$121,S$5,$H$6:$H$121,"&gt;="&amp;12,$I$6:$I$121,"&gt;"&amp;$I35)+1)</f>
        <v>3</v>
      </c>
      <c r="T35" s="33" t="str">
        <f>IF(OR($H35&lt;12,$L35&lt;&gt;T$4,$K35&lt;&gt;T$5),"",COUNTIFS($L$6:$L$121,T$4,$K$6:$K$121,T$5,$H$6:$H$121,"&gt;="&amp;12,$I$6:$I$121,"&gt;"&amp;$I35)+1)</f>
        <v/>
      </c>
      <c r="U35" s="33" t="str">
        <f>IF(OR($H35&lt;12,$L35&lt;&gt;U$4,$K35&lt;&gt;U$5),"",COUNTIFS($L$6:$L$121,U$4,$K$6:$K$121,U$5,$H$6:$H$121,"&gt;="&amp;12,$I$6:$I$121,"&gt;"&amp;$I35)+1)</f>
        <v/>
      </c>
      <c r="V35" s="34" t="str">
        <f>IF(OR($H35&lt;12,$L35&lt;&gt;V$4,$K35&lt;&gt;V$5),"",COUNTIFS($L$6:$L$121,V$4,$K$6:$K$121,V$5,$H$6:$H$121,"&gt;="&amp;12,$I$6:$I$121,"&gt;"&amp;$I35)+1)</f>
        <v/>
      </c>
      <c r="W35" s="32" t="str">
        <f>IF(OR($H35&lt;12,$L35&lt;&gt;W$4,$K35&lt;&gt;W$5),"",COUNTIFS($L$6:$L$121,W$4,$K$6:$K$121,W$5,$H$6:$H$121,"&gt;="&amp;12,$I$6:$I$121,"&gt;"&amp;$I35)+1)</f>
        <v/>
      </c>
      <c r="X35" s="33" t="str">
        <f>IF(OR($H35&lt;12,$L35&lt;&gt;X$4,$K35&lt;&gt;X$5),"",COUNTIFS($L$6:$L$121,X$4,$K$6:$K$121,X$5,$H$6:$H$121,"&gt;="&amp;12,$I$6:$I$121,"&gt;"&amp;$I35)+1)</f>
        <v/>
      </c>
      <c r="Y35" s="33" t="str">
        <f>IF(OR($H35&lt;12,$L35&lt;&gt;Y$4,$K35&lt;&gt;Y$5),"",COUNTIFS($L$6:$L$121,Y$4,$K$6:$K$121,Y$5,$H$6:$H$121,"&gt;="&amp;12,$I$6:$I$121,"&gt;"&amp;$I35)+1)</f>
        <v/>
      </c>
      <c r="Z35" s="33" t="str">
        <f>IF(OR($H35&lt;12,$L35&lt;&gt;Z$4,$K35&lt;&gt;Z$5),"",COUNTIFS($L$6:$L$121,Z$4,$K$6:$K$121,Z$5,$H$6:$H$121,"&gt;="&amp;12,$I$6:$I$121,"&gt;"&amp;$I35)+1)</f>
        <v/>
      </c>
      <c r="AA35" s="33" t="str">
        <f>IF(OR($H35&lt;12,$L35&lt;&gt;AA$4,$K35&lt;&gt;AA$5),"",COUNTIFS($L$6:$L$121,AA$4,$K$6:$K$121,AA$5,$H$6:$H$121,"&gt;="&amp;12,$I$6:$I$121,"&gt;"&amp;$I35)+1)</f>
        <v/>
      </c>
      <c r="AB35" s="33" t="str">
        <f>IF(OR($H35&lt;12,$L35&lt;&gt;AB$4,$K35&lt;&gt;AB$5),"",COUNTIFS($L$6:$L$121,AB$4,$K$6:$K$121,AB$5,$H$6:$H$121,"&gt;="&amp;12,$I$6:$I$121,"&gt;"&amp;$I35)+1)</f>
        <v/>
      </c>
      <c r="AC35" s="34" t="str">
        <f>IF(OR($H35&lt;12,$L35&lt;&gt;AC$4,$K35&lt;&gt;AC$5),"",COUNTIFS($L$6:$L$121,AC$4,$K$6:$K$121,AC$5,$H$6:$H$121,"&gt;="&amp;12,$I$6:$I$121,"&gt;"&amp;$I35)+1)</f>
        <v/>
      </c>
      <c r="AD35">
        <f t="shared" si="9"/>
        <v>1</v>
      </c>
      <c r="AE35" s="1"/>
    </row>
    <row r="36" spans="1:34" x14ac:dyDescent="0.3">
      <c r="A36" s="27" t="s">
        <v>79</v>
      </c>
      <c r="B36" s="28" t="s">
        <v>248</v>
      </c>
      <c r="C36" s="28">
        <v>879</v>
      </c>
      <c r="D36" s="28">
        <v>10</v>
      </c>
      <c r="E36" s="28">
        <v>2</v>
      </c>
      <c r="F36" s="28">
        <f t="shared" si="6"/>
        <v>2</v>
      </c>
      <c r="G36" s="28">
        <f t="shared" si="3"/>
        <v>175.8</v>
      </c>
      <c r="H36" s="28">
        <f t="shared" si="7"/>
        <v>12</v>
      </c>
      <c r="I36" s="43">
        <f t="shared" si="8"/>
        <v>1054.8</v>
      </c>
      <c r="J36" s="43">
        <f t="shared" si="4"/>
        <v>13.100000000000009</v>
      </c>
      <c r="K36" s="45" t="s">
        <v>6</v>
      </c>
      <c r="L36" s="29" t="s">
        <v>3</v>
      </c>
      <c r="M36" s="30">
        <f>IF(H36&lt;12,"N/A",COUNTIFS($H$6:$H$121,"&gt;="&amp;12,$I$6:$I$121,"&gt;"&amp;$I36)+1)</f>
        <v>18</v>
      </c>
      <c r="N36" s="31" t="str">
        <f>IF(OR(H36&lt;12,L36&lt;&gt;N$4),"N/A",COUNTIFS($L$6:$L$121,N$4,$H$6:$H$121,"&gt;="&amp;12,$I$6:$I$121,"&gt;"&amp;$I36)+1)</f>
        <v>N/A</v>
      </c>
      <c r="O36" s="31">
        <f>IF(OR($H36&lt;12,$L36&lt;&gt;O$4),"N/A",COUNTIFS($L$6:$L$121,O$4,$H$6:$H$121,"&gt;="&amp;12,$I$6:$I$121,"&gt;"&amp;$I36)+1)</f>
        <v>13</v>
      </c>
      <c r="P36" s="32" t="str">
        <f>IF(OR($H36&lt;12,$L36&lt;&gt;P$4,$K36&lt;&gt;P$5),"",COUNTIFS($L$6:$L$121,P$4,$K$6:$K$121,P$5,$H$6:$H$121,"&gt;="&amp;12,$I$6:$I$121,"&gt;"&amp;$I36)+1)</f>
        <v/>
      </c>
      <c r="Q36" s="33" t="str">
        <f>IF(OR($H36&lt;12,$L36&lt;&gt;Q$4,$K36&lt;&gt;Q$5),"",COUNTIFS($L$6:$L$121,Q$4,$K$6:$K$121,Q$5,$H$6:$H$121,"&gt;="&amp;12,$I$6:$I$121,"&gt;"&amp;$I36)+1)</f>
        <v/>
      </c>
      <c r="R36" s="33" t="str">
        <f>IF(OR($H36&lt;12,$L36&lt;&gt;R$4,$K36&lt;&gt;R$5),"",COUNTIFS($L$6:$L$121,R$4,$K$6:$K$121,R$5,$H$6:$H$121,"&gt;="&amp;12,$I$6:$I$121,"&gt;"&amp;$I36)+1)</f>
        <v/>
      </c>
      <c r="S36" s="33" t="str">
        <f>IF(OR($H36&lt;12,$L36&lt;&gt;S$4,$K36&lt;&gt;S$5),"",COUNTIFS($L$6:$L$121,S$4,$K$6:$K$121,S$5,$H$6:$H$121,"&gt;="&amp;12,$I$6:$I$121,"&gt;"&amp;$I36)+1)</f>
        <v/>
      </c>
      <c r="T36" s="33" t="str">
        <f>IF(OR($H36&lt;12,$L36&lt;&gt;T$4,$K36&lt;&gt;T$5),"",COUNTIFS($L$6:$L$121,T$4,$K$6:$K$121,T$5,$H$6:$H$121,"&gt;="&amp;12,$I$6:$I$121,"&gt;"&amp;$I36)+1)</f>
        <v/>
      </c>
      <c r="U36" s="33" t="str">
        <f>IF(OR($H36&lt;12,$L36&lt;&gt;U$4,$K36&lt;&gt;U$5),"",COUNTIFS($L$6:$L$121,U$4,$K$6:$K$121,U$5,$H$6:$H$121,"&gt;="&amp;12,$I$6:$I$121,"&gt;"&amp;$I36)+1)</f>
        <v/>
      </c>
      <c r="V36" s="34" t="str">
        <f>IF(OR($H36&lt;12,$L36&lt;&gt;V$4,$K36&lt;&gt;V$5),"",COUNTIFS($L$6:$L$121,V$4,$K$6:$K$121,V$5,$H$6:$H$121,"&gt;="&amp;12,$I$6:$I$121,"&gt;"&amp;$I36)+1)</f>
        <v/>
      </c>
      <c r="W36" s="32" t="str">
        <f>IF(OR($H36&lt;12,$L36&lt;&gt;W$4,$K36&lt;&gt;W$5),"",COUNTIFS($L$6:$L$121,W$4,$K$6:$K$121,W$5,$H$6:$H$121,"&gt;="&amp;12,$I$6:$I$121,"&gt;"&amp;$I36)+1)</f>
        <v/>
      </c>
      <c r="X36" s="33" t="str">
        <f>IF(OR($H36&lt;12,$L36&lt;&gt;X$4,$K36&lt;&gt;X$5),"",COUNTIFS($L$6:$L$121,X$4,$K$6:$K$121,X$5,$H$6:$H$121,"&gt;="&amp;12,$I$6:$I$121,"&gt;"&amp;$I36)+1)</f>
        <v/>
      </c>
      <c r="Y36" s="33">
        <f>IF(OR($H36&lt;12,$L36&lt;&gt;Y$4,$K36&lt;&gt;Y$5),"",COUNTIFS($L$6:$L$121,Y$4,$K$6:$K$121,Y$5,$H$6:$H$121,"&gt;="&amp;12,$I$6:$I$121,"&gt;"&amp;$I36)+1)</f>
        <v>2</v>
      </c>
      <c r="Z36" s="33" t="str">
        <f>IF(OR($H36&lt;12,$L36&lt;&gt;Z$4,$K36&lt;&gt;Z$5),"",COUNTIFS($L$6:$L$121,Z$4,$K$6:$K$121,Z$5,$H$6:$H$121,"&gt;="&amp;12,$I$6:$I$121,"&gt;"&amp;$I36)+1)</f>
        <v/>
      </c>
      <c r="AA36" s="33" t="str">
        <f>IF(OR($H36&lt;12,$L36&lt;&gt;AA$4,$K36&lt;&gt;AA$5),"",COUNTIFS($L$6:$L$121,AA$4,$K$6:$K$121,AA$5,$H$6:$H$121,"&gt;="&amp;12,$I$6:$I$121,"&gt;"&amp;$I36)+1)</f>
        <v/>
      </c>
      <c r="AB36" s="33" t="str">
        <f>IF(OR($H36&lt;12,$L36&lt;&gt;AB$4,$K36&lt;&gt;AB$5),"",COUNTIFS($L$6:$L$121,AB$4,$K$6:$K$121,AB$5,$H$6:$H$121,"&gt;="&amp;12,$I$6:$I$121,"&gt;"&amp;$I36)+1)</f>
        <v/>
      </c>
      <c r="AC36" s="34" t="str">
        <f>IF(OR($H36&lt;12,$L36&lt;&gt;AC$4,$K36&lt;&gt;AC$5),"",COUNTIFS($L$6:$L$121,AC$4,$K$6:$K$121,AC$5,$H$6:$H$121,"&gt;="&amp;12,$I$6:$I$121,"&gt;"&amp;$I36)+1)</f>
        <v/>
      </c>
      <c r="AD36">
        <f t="shared" si="9"/>
        <v>1</v>
      </c>
      <c r="AE36" s="1"/>
    </row>
    <row r="37" spans="1:34" x14ac:dyDescent="0.3">
      <c r="A37" s="27" t="s">
        <v>42</v>
      </c>
      <c r="B37" s="28" t="s">
        <v>249</v>
      </c>
      <c r="C37" s="28">
        <v>962</v>
      </c>
      <c r="D37" s="28">
        <v>12</v>
      </c>
      <c r="E37" s="28">
        <v>0</v>
      </c>
      <c r="F37" s="28">
        <f t="shared" si="6"/>
        <v>0</v>
      </c>
      <c r="G37" s="28">
        <f t="shared" si="3"/>
        <v>0</v>
      </c>
      <c r="H37" s="28">
        <f t="shared" si="7"/>
        <v>12</v>
      </c>
      <c r="I37" s="43">
        <f t="shared" si="8"/>
        <v>962</v>
      </c>
      <c r="J37" s="43">
        <f t="shared" si="4"/>
        <v>20.833333333333329</v>
      </c>
      <c r="K37" s="45" t="s">
        <v>7</v>
      </c>
      <c r="L37" s="29" t="s">
        <v>2</v>
      </c>
      <c r="M37" s="30">
        <f>IF(H37&lt;12,"N/A",COUNTIFS($H$6:$H$121,"&gt;="&amp;12,$I$6:$I$121,"&gt;"&amp;$I37)+1)</f>
        <v>31</v>
      </c>
      <c r="N37" s="31">
        <f>IF(OR(H37&lt;12,L37&lt;&gt;N$4),"N/A",COUNTIFS($L$6:$L$121,N$4,$H$6:$H$121,"&gt;="&amp;12,$I$6:$I$121,"&gt;"&amp;$I37)+1)</f>
        <v>13</v>
      </c>
      <c r="O37" s="31" t="str">
        <f>IF(OR($H37&lt;12,$L37&lt;&gt;O$4),"N/A",COUNTIFS($L$6:$L$121,O$4,$H$6:$H$121,"&gt;="&amp;12,$I$6:$I$121,"&gt;"&amp;$I37)+1)</f>
        <v>N/A</v>
      </c>
      <c r="P37" s="32" t="str">
        <f>IF(OR($H37&lt;12,$L37&lt;&gt;P$4,$K37&lt;&gt;P$5),"",COUNTIFS($L$6:$L$121,P$4,$K$6:$K$121,P$5,$H$6:$H$121,"&gt;="&amp;12,$I$6:$I$121,"&gt;"&amp;$I37)+1)</f>
        <v/>
      </c>
      <c r="Q37" s="33" t="str">
        <f>IF(OR($H37&lt;12,$L37&lt;&gt;Q$4,$K37&lt;&gt;Q$5),"",COUNTIFS($L$6:$L$121,Q$4,$K$6:$K$121,Q$5,$H$6:$H$121,"&gt;="&amp;12,$I$6:$I$121,"&gt;"&amp;$I37)+1)</f>
        <v/>
      </c>
      <c r="R37" s="33" t="str">
        <f>IF(OR($H37&lt;12,$L37&lt;&gt;R$4,$K37&lt;&gt;R$5),"",COUNTIFS($L$6:$L$121,R$4,$K$6:$K$121,R$5,$H$6:$H$121,"&gt;="&amp;12,$I$6:$I$121,"&gt;"&amp;$I37)+1)</f>
        <v/>
      </c>
      <c r="S37" s="33">
        <f>IF(OR($H37&lt;12,$L37&lt;&gt;S$4,$K37&lt;&gt;S$5),"",COUNTIFS($L$6:$L$121,S$4,$K$6:$K$121,S$5,$H$6:$H$121,"&gt;="&amp;12,$I$6:$I$121,"&gt;"&amp;$I37)+1)</f>
        <v>4</v>
      </c>
      <c r="T37" s="33" t="str">
        <f>IF(OR($H37&lt;12,$L37&lt;&gt;T$4,$K37&lt;&gt;T$5),"",COUNTIFS($L$6:$L$121,T$4,$K$6:$K$121,T$5,$H$6:$H$121,"&gt;="&amp;12,$I$6:$I$121,"&gt;"&amp;$I37)+1)</f>
        <v/>
      </c>
      <c r="U37" s="33" t="str">
        <f>IF(OR($H37&lt;12,$L37&lt;&gt;U$4,$K37&lt;&gt;U$5),"",COUNTIFS($L$6:$L$121,U$4,$K$6:$K$121,U$5,$H$6:$H$121,"&gt;="&amp;12,$I$6:$I$121,"&gt;"&amp;$I37)+1)</f>
        <v/>
      </c>
      <c r="V37" s="34" t="str">
        <f>IF(OR($H37&lt;12,$L37&lt;&gt;V$4,$K37&lt;&gt;V$5),"",COUNTIFS($L$6:$L$121,V$4,$K$6:$K$121,V$5,$H$6:$H$121,"&gt;="&amp;12,$I$6:$I$121,"&gt;"&amp;$I37)+1)</f>
        <v/>
      </c>
      <c r="W37" s="32" t="str">
        <f>IF(OR($H37&lt;12,$L37&lt;&gt;W$4,$K37&lt;&gt;W$5),"",COUNTIFS($L$6:$L$121,W$4,$K$6:$K$121,W$5,$H$6:$H$121,"&gt;="&amp;12,$I$6:$I$121,"&gt;"&amp;$I37)+1)</f>
        <v/>
      </c>
      <c r="X37" s="33" t="str">
        <f>IF(OR($H37&lt;12,$L37&lt;&gt;X$4,$K37&lt;&gt;X$5),"",COUNTIFS($L$6:$L$121,X$4,$K$6:$K$121,X$5,$H$6:$H$121,"&gt;="&amp;12,$I$6:$I$121,"&gt;"&amp;$I37)+1)</f>
        <v/>
      </c>
      <c r="Y37" s="33" t="str">
        <f>IF(OR($H37&lt;12,$L37&lt;&gt;Y$4,$K37&lt;&gt;Y$5),"",COUNTIFS($L$6:$L$121,Y$4,$K$6:$K$121,Y$5,$H$6:$H$121,"&gt;="&amp;12,$I$6:$I$121,"&gt;"&amp;$I37)+1)</f>
        <v/>
      </c>
      <c r="Z37" s="33" t="str">
        <f>IF(OR($H37&lt;12,$L37&lt;&gt;Z$4,$K37&lt;&gt;Z$5),"",COUNTIFS($L$6:$L$121,Z$4,$K$6:$K$121,Z$5,$H$6:$H$121,"&gt;="&amp;12,$I$6:$I$121,"&gt;"&amp;$I37)+1)</f>
        <v/>
      </c>
      <c r="AA37" s="33" t="str">
        <f>IF(OR($H37&lt;12,$L37&lt;&gt;AA$4,$K37&lt;&gt;AA$5),"",COUNTIFS($L$6:$L$121,AA$4,$K$6:$K$121,AA$5,$H$6:$H$121,"&gt;="&amp;12,$I$6:$I$121,"&gt;"&amp;$I37)+1)</f>
        <v/>
      </c>
      <c r="AB37" s="33" t="str">
        <f>IF(OR($H37&lt;12,$L37&lt;&gt;AB$4,$K37&lt;&gt;AB$5),"",COUNTIFS($L$6:$L$121,AB$4,$K$6:$K$121,AB$5,$H$6:$H$121,"&gt;="&amp;12,$I$6:$I$121,"&gt;"&amp;$I37)+1)</f>
        <v/>
      </c>
      <c r="AC37" s="34" t="str">
        <f>IF(OR($H37&lt;12,$L37&lt;&gt;AC$4,$K37&lt;&gt;AC$5),"",COUNTIFS($L$6:$L$121,AC$4,$K$6:$K$121,AC$5,$H$6:$H$121,"&gt;="&amp;12,$I$6:$I$121,"&gt;"&amp;$I37)+1)</f>
        <v/>
      </c>
      <c r="AD37">
        <f t="shared" si="9"/>
        <v>0</v>
      </c>
    </row>
    <row r="38" spans="1:34" x14ac:dyDescent="0.3">
      <c r="A38" s="27" t="s">
        <v>21</v>
      </c>
      <c r="B38" s="28" t="s">
        <v>248</v>
      </c>
      <c r="C38" s="28">
        <v>942</v>
      </c>
      <c r="D38" s="28">
        <v>10</v>
      </c>
      <c r="E38" s="28">
        <v>2</v>
      </c>
      <c r="F38" s="28">
        <f t="shared" si="6"/>
        <v>2</v>
      </c>
      <c r="G38" s="28">
        <f t="shared" si="3"/>
        <v>188.4</v>
      </c>
      <c r="H38" s="28">
        <f t="shared" si="7"/>
        <v>12</v>
      </c>
      <c r="I38" s="43">
        <f t="shared" si="8"/>
        <v>1130.4000000000001</v>
      </c>
      <c r="J38" s="43">
        <f t="shared" si="4"/>
        <v>6.7999999999999972</v>
      </c>
      <c r="K38" s="45" t="s">
        <v>5</v>
      </c>
      <c r="L38" s="29" t="s">
        <v>3</v>
      </c>
      <c r="M38" s="30">
        <f>IF(H38&lt;12,"N/A",COUNTIFS($H$6:$H$121,"&gt;="&amp;12,$I$6:$I$121,"&gt;"&amp;$I38)+1)</f>
        <v>9</v>
      </c>
      <c r="N38" s="31" t="str">
        <f>IF(OR(H38&lt;12,L38&lt;&gt;N$4),"N/A",COUNTIFS($L$6:$L$121,N$4,$H$6:$H$121,"&gt;="&amp;12,$I$6:$I$121,"&gt;"&amp;$I38)+1)</f>
        <v>N/A</v>
      </c>
      <c r="O38" s="31">
        <f>IF(OR($H38&lt;12,$L38&lt;&gt;O$4),"N/A",COUNTIFS($L$6:$L$121,O$4,$H$6:$H$121,"&gt;="&amp;12,$I$6:$I$121,"&gt;"&amp;$I38)+1)</f>
        <v>9</v>
      </c>
      <c r="P38" s="32" t="str">
        <f>IF(OR($H38&lt;12,$L38&lt;&gt;P$4,$K38&lt;&gt;P$5),"",COUNTIFS($L$6:$L$121,P$4,$K$6:$K$121,P$5,$H$6:$H$121,"&gt;="&amp;12,$I$6:$I$121,"&gt;"&amp;$I38)+1)</f>
        <v/>
      </c>
      <c r="Q38" s="33" t="str">
        <f>IF(OR($H38&lt;12,$L38&lt;&gt;Q$4,$K38&lt;&gt;Q$5),"",COUNTIFS($L$6:$L$121,Q$4,$K$6:$K$121,Q$5,$H$6:$H$121,"&gt;="&amp;12,$I$6:$I$121,"&gt;"&amp;$I38)+1)</f>
        <v/>
      </c>
      <c r="R38" s="33" t="str">
        <f>IF(OR($H38&lt;12,$L38&lt;&gt;R$4,$K38&lt;&gt;R$5),"",COUNTIFS($L$6:$L$121,R$4,$K$6:$K$121,R$5,$H$6:$H$121,"&gt;="&amp;12,$I$6:$I$121,"&gt;"&amp;$I38)+1)</f>
        <v/>
      </c>
      <c r="S38" s="33" t="str">
        <f>IF(OR($H38&lt;12,$L38&lt;&gt;S$4,$K38&lt;&gt;S$5),"",COUNTIFS($L$6:$L$121,S$4,$K$6:$K$121,S$5,$H$6:$H$121,"&gt;="&amp;12,$I$6:$I$121,"&gt;"&amp;$I38)+1)</f>
        <v/>
      </c>
      <c r="T38" s="33" t="str">
        <f>IF(OR($H38&lt;12,$L38&lt;&gt;T$4,$K38&lt;&gt;T$5),"",COUNTIFS($L$6:$L$121,T$4,$K$6:$K$121,T$5,$H$6:$H$121,"&gt;="&amp;12,$I$6:$I$121,"&gt;"&amp;$I38)+1)</f>
        <v/>
      </c>
      <c r="U38" s="33" t="str">
        <f>IF(OR($H38&lt;12,$L38&lt;&gt;U$4,$K38&lt;&gt;U$5),"",COUNTIFS($L$6:$L$121,U$4,$K$6:$K$121,U$5,$H$6:$H$121,"&gt;="&amp;12,$I$6:$I$121,"&gt;"&amp;$I38)+1)</f>
        <v/>
      </c>
      <c r="V38" s="34" t="str">
        <f>IF(OR($H38&lt;12,$L38&lt;&gt;V$4,$K38&lt;&gt;V$5),"",COUNTIFS($L$6:$L$121,V$4,$K$6:$K$121,V$5,$H$6:$H$121,"&gt;="&amp;12,$I$6:$I$121,"&gt;"&amp;$I38)+1)</f>
        <v/>
      </c>
      <c r="W38" s="32" t="str">
        <f>IF(OR($H38&lt;12,$L38&lt;&gt;W$4,$K38&lt;&gt;W$5),"",COUNTIFS($L$6:$L$121,W$4,$K$6:$K$121,W$5,$H$6:$H$121,"&gt;="&amp;12,$I$6:$I$121,"&gt;"&amp;$I38)+1)</f>
        <v/>
      </c>
      <c r="X38" s="33">
        <f>IF(OR($H38&lt;12,$L38&lt;&gt;X$4,$K38&lt;&gt;X$5),"",COUNTIFS($L$6:$L$121,X$4,$K$6:$K$121,X$5,$H$6:$H$121,"&gt;="&amp;12,$I$6:$I$121,"&gt;"&amp;$I38)+1)</f>
        <v>1</v>
      </c>
      <c r="Y38" s="33" t="str">
        <f>IF(OR($H38&lt;12,$L38&lt;&gt;Y$4,$K38&lt;&gt;Y$5),"",COUNTIFS($L$6:$L$121,Y$4,$K$6:$K$121,Y$5,$H$6:$H$121,"&gt;="&amp;12,$I$6:$I$121,"&gt;"&amp;$I38)+1)</f>
        <v/>
      </c>
      <c r="Z38" s="33" t="str">
        <f>IF(OR($H38&lt;12,$L38&lt;&gt;Z$4,$K38&lt;&gt;Z$5),"",COUNTIFS($L$6:$L$121,Z$4,$K$6:$K$121,Z$5,$H$6:$H$121,"&gt;="&amp;12,$I$6:$I$121,"&gt;"&amp;$I38)+1)</f>
        <v/>
      </c>
      <c r="AA38" s="33" t="str">
        <f>IF(OR($H38&lt;12,$L38&lt;&gt;AA$4,$K38&lt;&gt;AA$5),"",COUNTIFS($L$6:$L$121,AA$4,$K$6:$K$121,AA$5,$H$6:$H$121,"&gt;="&amp;12,$I$6:$I$121,"&gt;"&amp;$I38)+1)</f>
        <v/>
      </c>
      <c r="AB38" s="33" t="str">
        <f>IF(OR($H38&lt;12,$L38&lt;&gt;AB$4,$K38&lt;&gt;AB$5),"",COUNTIFS($L$6:$L$121,AB$4,$K$6:$K$121,AB$5,$H$6:$H$121,"&gt;="&amp;12,$I$6:$I$121,"&gt;"&amp;$I38)+1)</f>
        <v/>
      </c>
      <c r="AC38" s="34" t="str">
        <f>IF(OR($H38&lt;12,$L38&lt;&gt;AC$4,$K38&lt;&gt;AC$5),"",COUNTIFS($L$6:$L$121,AC$4,$K$6:$K$121,AC$5,$H$6:$H$121,"&gt;="&amp;12,$I$6:$I$121,"&gt;"&amp;$I38)+1)</f>
        <v/>
      </c>
      <c r="AD38">
        <f t="shared" si="9"/>
        <v>1</v>
      </c>
    </row>
    <row r="39" spans="1:34" x14ac:dyDescent="0.3">
      <c r="A39" s="27" t="s">
        <v>72</v>
      </c>
      <c r="B39" s="28" t="s">
        <v>250</v>
      </c>
      <c r="C39" s="28">
        <v>904</v>
      </c>
      <c r="D39" s="28">
        <v>10</v>
      </c>
      <c r="E39" s="28">
        <v>0</v>
      </c>
      <c r="F39" s="28">
        <f t="shared" si="6"/>
        <v>0</v>
      </c>
      <c r="G39" s="28">
        <f t="shared" si="3"/>
        <v>0</v>
      </c>
      <c r="H39" s="28">
        <f t="shared" si="7"/>
        <v>10</v>
      </c>
      <c r="I39" s="43">
        <f t="shared" si="8"/>
        <v>904</v>
      </c>
      <c r="J39" s="43">
        <f t="shared" si="4"/>
        <v>10.599999999999994</v>
      </c>
      <c r="K39" s="45" t="s">
        <v>6</v>
      </c>
      <c r="L39" s="29" t="s">
        <v>3</v>
      </c>
      <c r="M39" s="30" t="str">
        <f>IF(H39&lt;12,"N/A",COUNTIFS($H$6:$H$121,"&gt;="&amp;12,$I$6:$I$121,"&gt;"&amp;$I39)+1)</f>
        <v>N/A</v>
      </c>
      <c r="N39" s="31" t="str">
        <f>IF(OR(H39&lt;12,L39&lt;&gt;N$4),"N/A",COUNTIFS($L$6:$L$121,N$4,$H$6:$H$121,"&gt;="&amp;12,$I$6:$I$121,"&gt;"&amp;$I39)+1)</f>
        <v>N/A</v>
      </c>
      <c r="O39" s="31" t="str">
        <f>IF(OR($H39&lt;12,$L39&lt;&gt;O$4),"N/A",COUNTIFS($L$6:$L$121,O$4,$H$6:$H$121,"&gt;="&amp;12,$I$6:$I$121,"&gt;"&amp;$I39)+1)</f>
        <v>N/A</v>
      </c>
      <c r="P39" s="32" t="str">
        <f>IF(OR($H39&lt;12,$L39&lt;&gt;P$4,$K39&lt;&gt;P$5),"",COUNTIFS($L$6:$L$121,P$4,$K$6:$K$121,P$5,$H$6:$H$121,"&gt;="&amp;12,$I$6:$I$121,"&gt;"&amp;$I39)+1)</f>
        <v/>
      </c>
      <c r="Q39" s="33" t="str">
        <f>IF(OR($H39&lt;12,$L39&lt;&gt;Q$4,$K39&lt;&gt;Q$5),"",COUNTIFS($L$6:$L$121,Q$4,$K$6:$K$121,Q$5,$H$6:$H$121,"&gt;="&amp;12,$I$6:$I$121,"&gt;"&amp;$I39)+1)</f>
        <v/>
      </c>
      <c r="R39" s="33" t="str">
        <f>IF(OR($H39&lt;12,$L39&lt;&gt;R$4,$K39&lt;&gt;R$5),"",COUNTIFS($L$6:$L$121,R$4,$K$6:$K$121,R$5,$H$6:$H$121,"&gt;="&amp;12,$I$6:$I$121,"&gt;"&amp;$I39)+1)</f>
        <v/>
      </c>
      <c r="S39" s="33" t="str">
        <f>IF(OR($H39&lt;12,$L39&lt;&gt;S$4,$K39&lt;&gt;S$5),"",COUNTIFS($L$6:$L$121,S$4,$K$6:$K$121,S$5,$H$6:$H$121,"&gt;="&amp;12,$I$6:$I$121,"&gt;"&amp;$I39)+1)</f>
        <v/>
      </c>
      <c r="T39" s="33" t="str">
        <f>IF(OR($H39&lt;12,$L39&lt;&gt;T$4,$K39&lt;&gt;T$5),"",COUNTIFS($L$6:$L$121,T$4,$K$6:$K$121,T$5,$H$6:$H$121,"&gt;="&amp;12,$I$6:$I$121,"&gt;"&amp;$I39)+1)</f>
        <v/>
      </c>
      <c r="U39" s="33" t="str">
        <f>IF(OR($H39&lt;12,$L39&lt;&gt;U$4,$K39&lt;&gt;U$5),"",COUNTIFS($L$6:$L$121,U$4,$K$6:$K$121,U$5,$H$6:$H$121,"&gt;="&amp;12,$I$6:$I$121,"&gt;"&amp;$I39)+1)</f>
        <v/>
      </c>
      <c r="V39" s="34" t="str">
        <f>IF(OR($H39&lt;12,$L39&lt;&gt;V$4,$K39&lt;&gt;V$5),"",COUNTIFS($L$6:$L$121,V$4,$K$6:$K$121,V$5,$H$6:$H$121,"&gt;="&amp;12,$I$6:$I$121,"&gt;"&amp;$I39)+1)</f>
        <v/>
      </c>
      <c r="W39" s="32" t="str">
        <f>IF(OR($H39&lt;12,$L39&lt;&gt;W$4,$K39&lt;&gt;W$5),"",COUNTIFS($L$6:$L$121,W$4,$K$6:$K$121,W$5,$H$6:$H$121,"&gt;="&amp;12,$I$6:$I$121,"&gt;"&amp;$I39)+1)</f>
        <v/>
      </c>
      <c r="X39" s="33" t="str">
        <f>IF(OR($H39&lt;12,$L39&lt;&gt;X$4,$K39&lt;&gt;X$5),"",COUNTIFS($L$6:$L$121,X$4,$K$6:$K$121,X$5,$H$6:$H$121,"&gt;="&amp;12,$I$6:$I$121,"&gt;"&amp;$I39)+1)</f>
        <v/>
      </c>
      <c r="Y39" s="33" t="str">
        <f>IF(OR($H39&lt;12,$L39&lt;&gt;Y$4,$K39&lt;&gt;Y$5),"",COUNTIFS($L$6:$L$121,Y$4,$K$6:$K$121,Y$5,$H$6:$H$121,"&gt;="&amp;12,$I$6:$I$121,"&gt;"&amp;$I39)+1)</f>
        <v/>
      </c>
      <c r="Z39" s="33" t="str">
        <f>IF(OR($H39&lt;12,$L39&lt;&gt;Z$4,$K39&lt;&gt;Z$5),"",COUNTIFS($L$6:$L$121,Z$4,$K$6:$K$121,Z$5,$H$6:$H$121,"&gt;="&amp;12,$I$6:$I$121,"&gt;"&amp;$I39)+1)</f>
        <v/>
      </c>
      <c r="AA39" s="33" t="str">
        <f>IF(OR($H39&lt;12,$L39&lt;&gt;AA$4,$K39&lt;&gt;AA$5),"",COUNTIFS($L$6:$L$121,AA$4,$K$6:$K$121,AA$5,$H$6:$H$121,"&gt;="&amp;12,$I$6:$I$121,"&gt;"&amp;$I39)+1)</f>
        <v/>
      </c>
      <c r="AB39" s="33" t="str">
        <f>IF(OR($H39&lt;12,$L39&lt;&gt;AB$4,$K39&lt;&gt;AB$5),"",COUNTIFS($L$6:$L$121,AB$4,$K$6:$K$121,AB$5,$H$6:$H$121,"&gt;="&amp;12,$I$6:$I$121,"&gt;"&amp;$I39)+1)</f>
        <v/>
      </c>
      <c r="AC39" s="34" t="str">
        <f>IF(OR($H39&lt;12,$L39&lt;&gt;AC$4,$K39&lt;&gt;AC$5),"",COUNTIFS($L$6:$L$121,AC$4,$K$6:$K$121,AC$5,$H$6:$H$121,"&gt;="&amp;12,$I$6:$I$121,"&gt;"&amp;$I39)+1)</f>
        <v/>
      </c>
      <c r="AD39">
        <f t="shared" si="9"/>
        <v>0</v>
      </c>
    </row>
    <row r="40" spans="1:34" x14ac:dyDescent="0.3">
      <c r="A40" s="27" t="s">
        <v>134</v>
      </c>
      <c r="B40" s="28" t="s">
        <v>251</v>
      </c>
      <c r="C40" s="28">
        <v>769</v>
      </c>
      <c r="D40" s="28">
        <v>8</v>
      </c>
      <c r="E40" s="28">
        <v>1</v>
      </c>
      <c r="F40" s="28">
        <f t="shared" si="6"/>
        <v>1</v>
      </c>
      <c r="G40" s="28">
        <f t="shared" si="3"/>
        <v>96.13</v>
      </c>
      <c r="H40" s="28">
        <f t="shared" si="7"/>
        <v>9</v>
      </c>
      <c r="I40" s="43">
        <f t="shared" si="8"/>
        <v>865.13</v>
      </c>
      <c r="J40" s="43">
        <f t="shared" si="4"/>
        <v>4.8744444444444497</v>
      </c>
      <c r="K40" s="45" t="s">
        <v>5</v>
      </c>
      <c r="L40" s="29" t="s">
        <v>3</v>
      </c>
      <c r="M40" s="30" t="str">
        <f>IF(H40&lt;12,"N/A",COUNTIFS($H$6:$H$121,"&gt;="&amp;12,$I$6:$I$121,"&gt;"&amp;$I40)+1)</f>
        <v>N/A</v>
      </c>
      <c r="N40" s="31" t="str">
        <f>IF(OR(H40&lt;12,L40&lt;&gt;N$4),"N/A",COUNTIFS($L$6:$L$121,N$4,$H$6:$H$121,"&gt;="&amp;12,$I$6:$I$121,"&gt;"&amp;$I40)+1)</f>
        <v>N/A</v>
      </c>
      <c r="O40" s="31" t="str">
        <f>IF(OR($H40&lt;12,$L40&lt;&gt;O$4),"N/A",COUNTIFS($L$6:$L$121,O$4,$H$6:$H$121,"&gt;="&amp;12,$I$6:$I$121,"&gt;"&amp;$I40)+1)</f>
        <v>N/A</v>
      </c>
      <c r="P40" s="32" t="str">
        <f>IF(OR($H40&lt;12,$L40&lt;&gt;P$4,$K40&lt;&gt;P$5),"",COUNTIFS($L$6:$L$121,P$4,$K$6:$K$121,P$5,$H$6:$H$121,"&gt;="&amp;12,$I$6:$I$121,"&gt;"&amp;$I40)+1)</f>
        <v/>
      </c>
      <c r="Q40" s="33" t="str">
        <f>IF(OR($H40&lt;12,$L40&lt;&gt;Q$4,$K40&lt;&gt;Q$5),"",COUNTIFS($L$6:$L$121,Q$4,$K$6:$K$121,Q$5,$H$6:$H$121,"&gt;="&amp;12,$I$6:$I$121,"&gt;"&amp;$I40)+1)</f>
        <v/>
      </c>
      <c r="R40" s="33" t="str">
        <f>IF(OR($H40&lt;12,$L40&lt;&gt;R$4,$K40&lt;&gt;R$5),"",COUNTIFS($L$6:$L$121,R$4,$K$6:$K$121,R$5,$H$6:$H$121,"&gt;="&amp;12,$I$6:$I$121,"&gt;"&amp;$I40)+1)</f>
        <v/>
      </c>
      <c r="S40" s="33" t="str">
        <f>IF(OR($H40&lt;12,$L40&lt;&gt;S$4,$K40&lt;&gt;S$5),"",COUNTIFS($L$6:$L$121,S$4,$K$6:$K$121,S$5,$H$6:$H$121,"&gt;="&amp;12,$I$6:$I$121,"&gt;"&amp;$I40)+1)</f>
        <v/>
      </c>
      <c r="T40" s="33" t="str">
        <f>IF(OR($H40&lt;12,$L40&lt;&gt;T$4,$K40&lt;&gt;T$5),"",COUNTIFS($L$6:$L$121,T$4,$K$6:$K$121,T$5,$H$6:$H$121,"&gt;="&amp;12,$I$6:$I$121,"&gt;"&amp;$I40)+1)</f>
        <v/>
      </c>
      <c r="U40" s="33" t="str">
        <f>IF(OR($H40&lt;12,$L40&lt;&gt;U$4,$K40&lt;&gt;U$5),"",COUNTIFS($L$6:$L$121,U$4,$K$6:$K$121,U$5,$H$6:$H$121,"&gt;="&amp;12,$I$6:$I$121,"&gt;"&amp;$I40)+1)</f>
        <v/>
      </c>
      <c r="V40" s="34" t="str">
        <f>IF(OR($H40&lt;12,$L40&lt;&gt;V$4,$K40&lt;&gt;V$5),"",COUNTIFS($L$6:$L$121,V$4,$K$6:$K$121,V$5,$H$6:$H$121,"&gt;="&amp;12,$I$6:$I$121,"&gt;"&amp;$I40)+1)</f>
        <v/>
      </c>
      <c r="W40" s="32" t="str">
        <f>IF(OR($H40&lt;12,$L40&lt;&gt;W$4,$K40&lt;&gt;W$5),"",COUNTIFS($L$6:$L$121,W$4,$K$6:$K$121,W$5,$H$6:$H$121,"&gt;="&amp;12,$I$6:$I$121,"&gt;"&amp;$I40)+1)</f>
        <v/>
      </c>
      <c r="X40" s="33" t="str">
        <f>IF(OR($H40&lt;12,$L40&lt;&gt;X$4,$K40&lt;&gt;X$5),"",COUNTIFS($L$6:$L$121,X$4,$K$6:$K$121,X$5,$H$6:$H$121,"&gt;="&amp;12,$I$6:$I$121,"&gt;"&amp;$I40)+1)</f>
        <v/>
      </c>
      <c r="Y40" s="33" t="str">
        <f>IF(OR($H40&lt;12,$L40&lt;&gt;Y$4,$K40&lt;&gt;Y$5),"",COUNTIFS($L$6:$L$121,Y$4,$K$6:$K$121,Y$5,$H$6:$H$121,"&gt;="&amp;12,$I$6:$I$121,"&gt;"&amp;$I40)+1)</f>
        <v/>
      </c>
      <c r="Z40" s="33" t="str">
        <f>IF(OR($H40&lt;12,$L40&lt;&gt;Z$4,$K40&lt;&gt;Z$5),"",COUNTIFS($L$6:$L$121,Z$4,$K$6:$K$121,Z$5,$H$6:$H$121,"&gt;="&amp;12,$I$6:$I$121,"&gt;"&amp;$I40)+1)</f>
        <v/>
      </c>
      <c r="AA40" s="33" t="str">
        <f>IF(OR($H40&lt;12,$L40&lt;&gt;AA$4,$K40&lt;&gt;AA$5),"",COUNTIFS($L$6:$L$121,AA$4,$K$6:$K$121,AA$5,$H$6:$H$121,"&gt;="&amp;12,$I$6:$I$121,"&gt;"&amp;$I40)+1)</f>
        <v/>
      </c>
      <c r="AB40" s="33" t="str">
        <f>IF(OR($H40&lt;12,$L40&lt;&gt;AB$4,$K40&lt;&gt;AB$5),"",COUNTIFS($L$6:$L$121,AB$4,$K$6:$K$121,AB$5,$H$6:$H$121,"&gt;="&amp;12,$I$6:$I$121,"&gt;"&amp;$I40)+1)</f>
        <v/>
      </c>
      <c r="AC40" s="34" t="str">
        <f>IF(OR($H40&lt;12,$L40&lt;&gt;AC$4,$K40&lt;&gt;AC$5),"",COUNTIFS($L$6:$L$121,AC$4,$K$6:$K$121,AC$5,$H$6:$H$121,"&gt;="&amp;12,$I$6:$I$121,"&gt;"&amp;$I40)+1)</f>
        <v/>
      </c>
      <c r="AD40">
        <f t="shared" si="9"/>
        <v>0</v>
      </c>
    </row>
    <row r="41" spans="1:34" x14ac:dyDescent="0.3">
      <c r="A41" s="27" t="s">
        <v>39</v>
      </c>
      <c r="B41" s="28" t="s">
        <v>252</v>
      </c>
      <c r="C41" s="28">
        <v>837</v>
      </c>
      <c r="D41" s="28">
        <v>10</v>
      </c>
      <c r="E41" s="28">
        <v>0</v>
      </c>
      <c r="F41" s="28">
        <f t="shared" si="6"/>
        <v>0</v>
      </c>
      <c r="G41" s="28">
        <f t="shared" si="3"/>
        <v>0</v>
      </c>
      <c r="H41" s="28">
        <f t="shared" si="7"/>
        <v>10</v>
      </c>
      <c r="I41" s="43">
        <f t="shared" si="8"/>
        <v>837</v>
      </c>
      <c r="J41" s="43">
        <f t="shared" si="4"/>
        <v>17.299999999999997</v>
      </c>
      <c r="K41" s="45" t="s">
        <v>6</v>
      </c>
      <c r="L41" s="29" t="s">
        <v>2</v>
      </c>
      <c r="M41" s="30" t="str">
        <f>IF(H41&lt;12,"N/A",COUNTIFS($H$6:$H$121,"&gt;="&amp;12,$I$6:$I$121,"&gt;"&amp;$I41)+1)</f>
        <v>N/A</v>
      </c>
      <c r="N41" s="31" t="str">
        <f>IF(OR(H41&lt;12,L41&lt;&gt;N$4),"N/A",COUNTIFS($L$6:$L$121,N$4,$H$6:$H$121,"&gt;="&amp;12,$I$6:$I$121,"&gt;"&amp;$I41)+1)</f>
        <v>N/A</v>
      </c>
      <c r="O41" s="31" t="str">
        <f>IF(OR($H41&lt;12,$L41&lt;&gt;O$4),"N/A",COUNTIFS($L$6:$L$121,O$4,$H$6:$H$121,"&gt;="&amp;12,$I$6:$I$121,"&gt;"&amp;$I41)+1)</f>
        <v>N/A</v>
      </c>
      <c r="P41" s="32" t="str">
        <f>IF(OR($H41&lt;12,$L41&lt;&gt;P$4,$K41&lt;&gt;P$5),"",COUNTIFS($L$6:$L$121,P$4,$K$6:$K$121,P$5,$H$6:$H$121,"&gt;="&amp;12,$I$6:$I$121,"&gt;"&amp;$I41)+1)</f>
        <v/>
      </c>
      <c r="Q41" s="33" t="str">
        <f>IF(OR($H41&lt;12,$L41&lt;&gt;Q$4,$K41&lt;&gt;Q$5),"",COUNTIFS($L$6:$L$121,Q$4,$K$6:$K$121,Q$5,$H$6:$H$121,"&gt;="&amp;12,$I$6:$I$121,"&gt;"&amp;$I41)+1)</f>
        <v/>
      </c>
      <c r="R41" s="33" t="str">
        <f>IF(OR($H41&lt;12,$L41&lt;&gt;R$4,$K41&lt;&gt;R$5),"",COUNTIFS($L$6:$L$121,R$4,$K$6:$K$121,R$5,$H$6:$H$121,"&gt;="&amp;12,$I$6:$I$121,"&gt;"&amp;$I41)+1)</f>
        <v/>
      </c>
      <c r="S41" s="33" t="str">
        <f>IF(OR($H41&lt;12,$L41&lt;&gt;S$4,$K41&lt;&gt;S$5),"",COUNTIFS($L$6:$L$121,S$4,$K$6:$K$121,S$5,$H$6:$H$121,"&gt;="&amp;12,$I$6:$I$121,"&gt;"&amp;$I41)+1)</f>
        <v/>
      </c>
      <c r="T41" s="33" t="str">
        <f>IF(OR($H41&lt;12,$L41&lt;&gt;T$4,$K41&lt;&gt;T$5),"",COUNTIFS($L$6:$L$121,T$4,$K$6:$K$121,T$5,$H$6:$H$121,"&gt;="&amp;12,$I$6:$I$121,"&gt;"&amp;$I41)+1)</f>
        <v/>
      </c>
      <c r="U41" s="33" t="str">
        <f>IF(OR($H41&lt;12,$L41&lt;&gt;U$4,$K41&lt;&gt;U$5),"",COUNTIFS($L$6:$L$121,U$4,$K$6:$K$121,U$5,$H$6:$H$121,"&gt;="&amp;12,$I$6:$I$121,"&gt;"&amp;$I41)+1)</f>
        <v/>
      </c>
      <c r="V41" s="34" t="str">
        <f>IF(OR($H41&lt;12,$L41&lt;&gt;V$4,$K41&lt;&gt;V$5),"",COUNTIFS($L$6:$L$121,V$4,$K$6:$K$121,V$5,$H$6:$H$121,"&gt;="&amp;12,$I$6:$I$121,"&gt;"&amp;$I41)+1)</f>
        <v/>
      </c>
      <c r="W41" s="32" t="str">
        <f>IF(OR($H41&lt;12,$L41&lt;&gt;W$4,$K41&lt;&gt;W$5),"",COUNTIFS($L$6:$L$121,W$4,$K$6:$K$121,W$5,$H$6:$H$121,"&gt;="&amp;12,$I$6:$I$121,"&gt;"&amp;$I41)+1)</f>
        <v/>
      </c>
      <c r="X41" s="33" t="str">
        <f>IF(OR($H41&lt;12,$L41&lt;&gt;X$4,$K41&lt;&gt;X$5),"",COUNTIFS($L$6:$L$121,X$4,$K$6:$K$121,X$5,$H$6:$H$121,"&gt;="&amp;12,$I$6:$I$121,"&gt;"&amp;$I41)+1)</f>
        <v/>
      </c>
      <c r="Y41" s="33" t="str">
        <f>IF(OR($H41&lt;12,$L41&lt;&gt;Y$4,$K41&lt;&gt;Y$5),"",COUNTIFS($L$6:$L$121,Y$4,$K$6:$K$121,Y$5,$H$6:$H$121,"&gt;="&amp;12,$I$6:$I$121,"&gt;"&amp;$I41)+1)</f>
        <v/>
      </c>
      <c r="Z41" s="33" t="str">
        <f>IF(OR($H41&lt;12,$L41&lt;&gt;Z$4,$K41&lt;&gt;Z$5),"",COUNTIFS($L$6:$L$121,Z$4,$K$6:$K$121,Z$5,$H$6:$H$121,"&gt;="&amp;12,$I$6:$I$121,"&gt;"&amp;$I41)+1)</f>
        <v/>
      </c>
      <c r="AA41" s="33" t="str">
        <f>IF(OR($H41&lt;12,$L41&lt;&gt;AA$4,$K41&lt;&gt;AA$5),"",COUNTIFS($L$6:$L$121,AA$4,$K$6:$K$121,AA$5,$H$6:$H$121,"&gt;="&amp;12,$I$6:$I$121,"&gt;"&amp;$I41)+1)</f>
        <v/>
      </c>
      <c r="AB41" s="33" t="str">
        <f>IF(OR($H41&lt;12,$L41&lt;&gt;AB$4,$K41&lt;&gt;AB$5),"",COUNTIFS($L$6:$L$121,AB$4,$K$6:$K$121,AB$5,$H$6:$H$121,"&gt;="&amp;12,$I$6:$I$121,"&gt;"&amp;$I41)+1)</f>
        <v/>
      </c>
      <c r="AC41" s="34" t="str">
        <f>IF(OR($H41&lt;12,$L41&lt;&gt;AC$4,$K41&lt;&gt;AC$5),"",COUNTIFS($L$6:$L$121,AC$4,$K$6:$K$121,AC$5,$H$6:$H$121,"&gt;="&amp;12,$I$6:$I$121,"&gt;"&amp;$I41)+1)</f>
        <v/>
      </c>
      <c r="AD41">
        <f t="shared" si="9"/>
        <v>0</v>
      </c>
    </row>
    <row r="42" spans="1:34" x14ac:dyDescent="0.3">
      <c r="A42" s="27" t="s">
        <v>104</v>
      </c>
      <c r="B42" s="28" t="s">
        <v>253</v>
      </c>
      <c r="C42" s="28">
        <v>830</v>
      </c>
      <c r="D42" s="28">
        <v>10</v>
      </c>
      <c r="E42" s="28">
        <v>0</v>
      </c>
      <c r="F42" s="28">
        <f t="shared" si="6"/>
        <v>0</v>
      </c>
      <c r="G42" s="28">
        <f t="shared" si="3"/>
        <v>0</v>
      </c>
      <c r="H42" s="28">
        <f t="shared" si="7"/>
        <v>10</v>
      </c>
      <c r="I42" s="43">
        <f t="shared" si="8"/>
        <v>830</v>
      </c>
      <c r="J42" s="43">
        <f t="shared" si="4"/>
        <v>18</v>
      </c>
      <c r="K42" s="45" t="s">
        <v>4</v>
      </c>
      <c r="L42" s="29" t="s">
        <v>2</v>
      </c>
      <c r="M42" s="30" t="str">
        <f>IF(H42&lt;12,"N/A",COUNTIFS($H$6:$H$121,"&gt;="&amp;12,$I$6:$I$121,"&gt;"&amp;$I42)+1)</f>
        <v>N/A</v>
      </c>
      <c r="N42" s="31" t="str">
        <f>IF(OR(H42&lt;12,L42&lt;&gt;N$4),"N/A",COUNTIFS($L$6:$L$121,N$4,$H$6:$H$121,"&gt;="&amp;12,$I$6:$I$121,"&gt;"&amp;$I42)+1)</f>
        <v>N/A</v>
      </c>
      <c r="O42" s="31" t="str">
        <f>IF(OR($H42&lt;12,$L42&lt;&gt;O$4),"N/A",COUNTIFS($L$6:$L$121,O$4,$H$6:$H$121,"&gt;="&amp;12,$I$6:$I$121,"&gt;"&amp;$I42)+1)</f>
        <v>N/A</v>
      </c>
      <c r="P42" s="32" t="str">
        <f>IF(OR($H42&lt;12,$L42&lt;&gt;P$4,$K42&lt;&gt;P$5),"",COUNTIFS($L$6:$L$121,P$4,$K$6:$K$121,P$5,$H$6:$H$121,"&gt;="&amp;12,$I$6:$I$121,"&gt;"&amp;$I42)+1)</f>
        <v/>
      </c>
      <c r="Q42" s="33" t="str">
        <f>IF(OR($H42&lt;12,$L42&lt;&gt;Q$4,$K42&lt;&gt;Q$5),"",COUNTIFS($L$6:$L$121,Q$4,$K$6:$K$121,Q$5,$H$6:$H$121,"&gt;="&amp;12,$I$6:$I$121,"&gt;"&amp;$I42)+1)</f>
        <v/>
      </c>
      <c r="R42" s="33" t="str">
        <f>IF(OR($H42&lt;12,$L42&lt;&gt;R$4,$K42&lt;&gt;R$5),"",COUNTIFS($L$6:$L$121,R$4,$K$6:$K$121,R$5,$H$6:$H$121,"&gt;="&amp;12,$I$6:$I$121,"&gt;"&amp;$I42)+1)</f>
        <v/>
      </c>
      <c r="S42" s="33" t="str">
        <f>IF(OR($H42&lt;12,$L42&lt;&gt;S$4,$K42&lt;&gt;S$5),"",COUNTIFS($L$6:$L$121,S$4,$K$6:$K$121,S$5,$H$6:$H$121,"&gt;="&amp;12,$I$6:$I$121,"&gt;"&amp;$I42)+1)</f>
        <v/>
      </c>
      <c r="T42" s="33" t="str">
        <f>IF(OR($H42&lt;12,$L42&lt;&gt;T$4,$K42&lt;&gt;T$5),"",COUNTIFS($L$6:$L$121,T$4,$K$6:$K$121,T$5,$H$6:$H$121,"&gt;="&amp;12,$I$6:$I$121,"&gt;"&amp;$I42)+1)</f>
        <v/>
      </c>
      <c r="U42" s="33" t="str">
        <f>IF(OR($H42&lt;12,$L42&lt;&gt;U$4,$K42&lt;&gt;U$5),"",COUNTIFS($L$6:$L$121,U$4,$K$6:$K$121,U$5,$H$6:$H$121,"&gt;="&amp;12,$I$6:$I$121,"&gt;"&amp;$I42)+1)</f>
        <v/>
      </c>
      <c r="V42" s="34" t="str">
        <f>IF(OR($H42&lt;12,$L42&lt;&gt;V$4,$K42&lt;&gt;V$5),"",COUNTIFS($L$6:$L$121,V$4,$K$6:$K$121,V$5,$H$6:$H$121,"&gt;="&amp;12,$I$6:$I$121,"&gt;"&amp;$I42)+1)</f>
        <v/>
      </c>
      <c r="W42" s="32" t="str">
        <f>IF(OR($H42&lt;12,$L42&lt;&gt;W$4,$K42&lt;&gt;W$5),"",COUNTIFS($L$6:$L$121,W$4,$K$6:$K$121,W$5,$H$6:$H$121,"&gt;="&amp;12,$I$6:$I$121,"&gt;"&amp;$I42)+1)</f>
        <v/>
      </c>
      <c r="X42" s="33" t="str">
        <f>IF(OR($H42&lt;12,$L42&lt;&gt;X$4,$K42&lt;&gt;X$5),"",COUNTIFS($L$6:$L$121,X$4,$K$6:$K$121,X$5,$H$6:$H$121,"&gt;="&amp;12,$I$6:$I$121,"&gt;"&amp;$I42)+1)</f>
        <v/>
      </c>
      <c r="Y42" s="33" t="str">
        <f>IF(OR($H42&lt;12,$L42&lt;&gt;Y$4,$K42&lt;&gt;Y$5),"",COUNTIFS($L$6:$L$121,Y$4,$K$6:$K$121,Y$5,$H$6:$H$121,"&gt;="&amp;12,$I$6:$I$121,"&gt;"&amp;$I42)+1)</f>
        <v/>
      </c>
      <c r="Z42" s="33" t="str">
        <f>IF(OR($H42&lt;12,$L42&lt;&gt;Z$4,$K42&lt;&gt;Z$5),"",COUNTIFS($L$6:$L$121,Z$4,$K$6:$K$121,Z$5,$H$6:$H$121,"&gt;="&amp;12,$I$6:$I$121,"&gt;"&amp;$I42)+1)</f>
        <v/>
      </c>
      <c r="AA42" s="33" t="str">
        <f>IF(OR($H42&lt;12,$L42&lt;&gt;AA$4,$K42&lt;&gt;AA$5),"",COUNTIFS($L$6:$L$121,AA$4,$K$6:$K$121,AA$5,$H$6:$H$121,"&gt;="&amp;12,$I$6:$I$121,"&gt;"&amp;$I42)+1)</f>
        <v/>
      </c>
      <c r="AB42" s="33" t="str">
        <f>IF(OR($H42&lt;12,$L42&lt;&gt;AB$4,$K42&lt;&gt;AB$5),"",COUNTIFS($L$6:$L$121,AB$4,$K$6:$K$121,AB$5,$H$6:$H$121,"&gt;="&amp;12,$I$6:$I$121,"&gt;"&amp;$I42)+1)</f>
        <v/>
      </c>
      <c r="AC42" s="34" t="str">
        <f>IF(OR($H42&lt;12,$L42&lt;&gt;AC$4,$K42&lt;&gt;AC$5),"",COUNTIFS($L$6:$L$121,AC$4,$K$6:$K$121,AC$5,$H$6:$H$121,"&gt;="&amp;12,$I$6:$I$121,"&gt;"&amp;$I42)+1)</f>
        <v/>
      </c>
      <c r="AD42">
        <f t="shared" si="9"/>
        <v>0</v>
      </c>
    </row>
    <row r="43" spans="1:34" x14ac:dyDescent="0.3">
      <c r="A43" s="27" t="s">
        <v>123</v>
      </c>
      <c r="B43" s="28" t="s">
        <v>254</v>
      </c>
      <c r="C43" s="28">
        <v>658</v>
      </c>
      <c r="D43" s="28">
        <v>8</v>
      </c>
      <c r="E43" s="28">
        <v>3</v>
      </c>
      <c r="F43" s="28">
        <f t="shared" si="6"/>
        <v>2</v>
      </c>
      <c r="G43" s="28">
        <f t="shared" si="3"/>
        <v>164.5</v>
      </c>
      <c r="H43" s="28">
        <f t="shared" si="7"/>
        <v>10</v>
      </c>
      <c r="I43" s="43">
        <f t="shared" si="8"/>
        <v>822.5</v>
      </c>
      <c r="J43" s="43">
        <f t="shared" si="4"/>
        <v>18.75</v>
      </c>
      <c r="K43" s="45" t="s">
        <v>9</v>
      </c>
      <c r="L43" s="29" t="s">
        <v>3</v>
      </c>
      <c r="M43" s="30" t="str">
        <f>IF(H43&lt;12,"N/A",COUNTIFS($H$6:$H$121,"&gt;="&amp;12,$I$6:$I$121,"&gt;"&amp;$I43)+1)</f>
        <v>N/A</v>
      </c>
      <c r="N43" s="31" t="str">
        <f>IF(OR(H43&lt;12,L43&lt;&gt;N$4),"N/A",COUNTIFS($L$6:$L$121,N$4,$H$6:$H$121,"&gt;="&amp;12,$I$6:$I$121,"&gt;"&amp;$I43)+1)</f>
        <v>N/A</v>
      </c>
      <c r="O43" s="31" t="str">
        <f>IF(OR($H43&lt;12,$L43&lt;&gt;O$4),"N/A",COUNTIFS($L$6:$L$121,O$4,$H$6:$H$121,"&gt;="&amp;12,$I$6:$I$121,"&gt;"&amp;$I43)+1)</f>
        <v>N/A</v>
      </c>
      <c r="P43" s="32" t="str">
        <f>IF(OR($H43&lt;12,$L43&lt;&gt;P$4,$K43&lt;&gt;P$5),"",COUNTIFS($L$6:$L$121,P$4,$K$6:$K$121,P$5,$H$6:$H$121,"&gt;="&amp;12,$I$6:$I$121,"&gt;"&amp;$I43)+1)</f>
        <v/>
      </c>
      <c r="Q43" s="33" t="str">
        <f>IF(OR($H43&lt;12,$L43&lt;&gt;Q$4,$K43&lt;&gt;Q$5),"",COUNTIFS($L$6:$L$121,Q$4,$K$6:$K$121,Q$5,$H$6:$H$121,"&gt;="&amp;12,$I$6:$I$121,"&gt;"&amp;$I43)+1)</f>
        <v/>
      </c>
      <c r="R43" s="33" t="str">
        <f>IF(OR($H43&lt;12,$L43&lt;&gt;R$4,$K43&lt;&gt;R$5),"",COUNTIFS($L$6:$L$121,R$4,$K$6:$K$121,R$5,$H$6:$H$121,"&gt;="&amp;12,$I$6:$I$121,"&gt;"&amp;$I43)+1)</f>
        <v/>
      </c>
      <c r="S43" s="33" t="str">
        <f>IF(OR($H43&lt;12,$L43&lt;&gt;S$4,$K43&lt;&gt;S$5),"",COUNTIFS($L$6:$L$121,S$4,$K$6:$K$121,S$5,$H$6:$H$121,"&gt;="&amp;12,$I$6:$I$121,"&gt;"&amp;$I43)+1)</f>
        <v/>
      </c>
      <c r="T43" s="33" t="str">
        <f>IF(OR($H43&lt;12,$L43&lt;&gt;T$4,$K43&lt;&gt;T$5),"",COUNTIFS($L$6:$L$121,T$4,$K$6:$K$121,T$5,$H$6:$H$121,"&gt;="&amp;12,$I$6:$I$121,"&gt;"&amp;$I43)+1)</f>
        <v/>
      </c>
      <c r="U43" s="33" t="str">
        <f>IF(OR($H43&lt;12,$L43&lt;&gt;U$4,$K43&lt;&gt;U$5),"",COUNTIFS($L$6:$L$121,U$4,$K$6:$K$121,U$5,$H$6:$H$121,"&gt;="&amp;12,$I$6:$I$121,"&gt;"&amp;$I43)+1)</f>
        <v/>
      </c>
      <c r="V43" s="34" t="str">
        <f>IF(OR($H43&lt;12,$L43&lt;&gt;V$4,$K43&lt;&gt;V$5),"",COUNTIFS($L$6:$L$121,V$4,$K$6:$K$121,V$5,$H$6:$H$121,"&gt;="&amp;12,$I$6:$I$121,"&gt;"&amp;$I43)+1)</f>
        <v/>
      </c>
      <c r="W43" s="32" t="str">
        <f>IF(OR($H43&lt;12,$L43&lt;&gt;W$4,$K43&lt;&gt;W$5),"",COUNTIFS($L$6:$L$121,W$4,$K$6:$K$121,W$5,$H$6:$H$121,"&gt;="&amp;12,$I$6:$I$121,"&gt;"&amp;$I43)+1)</f>
        <v/>
      </c>
      <c r="X43" s="33" t="str">
        <f>IF(OR($H43&lt;12,$L43&lt;&gt;X$4,$K43&lt;&gt;X$5),"",COUNTIFS($L$6:$L$121,X$4,$K$6:$K$121,X$5,$H$6:$H$121,"&gt;="&amp;12,$I$6:$I$121,"&gt;"&amp;$I43)+1)</f>
        <v/>
      </c>
      <c r="Y43" s="33" t="str">
        <f>IF(OR($H43&lt;12,$L43&lt;&gt;Y$4,$K43&lt;&gt;Y$5),"",COUNTIFS($L$6:$L$121,Y$4,$K$6:$K$121,Y$5,$H$6:$H$121,"&gt;="&amp;12,$I$6:$I$121,"&gt;"&amp;$I43)+1)</f>
        <v/>
      </c>
      <c r="Z43" s="33" t="str">
        <f>IF(OR($H43&lt;12,$L43&lt;&gt;Z$4,$K43&lt;&gt;Z$5),"",COUNTIFS($L$6:$L$121,Z$4,$K$6:$K$121,Z$5,$H$6:$H$121,"&gt;="&amp;12,$I$6:$I$121,"&gt;"&amp;$I43)+1)</f>
        <v/>
      </c>
      <c r="AA43" s="33" t="str">
        <f>IF(OR($H43&lt;12,$L43&lt;&gt;AA$4,$K43&lt;&gt;AA$5),"",COUNTIFS($L$6:$L$121,AA$4,$K$6:$K$121,AA$5,$H$6:$H$121,"&gt;="&amp;12,$I$6:$I$121,"&gt;"&amp;$I43)+1)</f>
        <v/>
      </c>
      <c r="AB43" s="33" t="str">
        <f>IF(OR($H43&lt;12,$L43&lt;&gt;AB$4,$K43&lt;&gt;AB$5),"",COUNTIFS($L$6:$L$121,AB$4,$K$6:$K$121,AB$5,$H$6:$H$121,"&gt;="&amp;12,$I$6:$I$121,"&gt;"&amp;$I43)+1)</f>
        <v/>
      </c>
      <c r="AC43" s="34" t="str">
        <f>IF(OR($H43&lt;12,$L43&lt;&gt;AC$4,$K43&lt;&gt;AC$5),"",COUNTIFS($L$6:$L$121,AC$4,$K$6:$K$121,AC$5,$H$6:$H$121,"&gt;="&amp;12,$I$6:$I$121,"&gt;"&amp;$I43)+1)</f>
        <v/>
      </c>
      <c r="AD43">
        <f t="shared" si="9"/>
        <v>0</v>
      </c>
    </row>
    <row r="44" spans="1:34" x14ac:dyDescent="0.3">
      <c r="A44" s="27" t="s">
        <v>102</v>
      </c>
      <c r="B44" s="28" t="s">
        <v>251</v>
      </c>
      <c r="C44" s="28">
        <v>726</v>
      </c>
      <c r="D44" s="28">
        <v>8</v>
      </c>
      <c r="E44" s="28">
        <v>1</v>
      </c>
      <c r="F44" s="28">
        <f t="shared" si="6"/>
        <v>1</v>
      </c>
      <c r="G44" s="28">
        <f t="shared" si="3"/>
        <v>90.75</v>
      </c>
      <c r="H44" s="28">
        <f t="shared" si="7"/>
        <v>9</v>
      </c>
      <c r="I44" s="43">
        <f t="shared" si="8"/>
        <v>816.75</v>
      </c>
      <c r="J44" s="43">
        <f t="shared" si="4"/>
        <v>10.25</v>
      </c>
      <c r="K44" s="45" t="s">
        <v>5</v>
      </c>
      <c r="L44" s="29" t="s">
        <v>2</v>
      </c>
      <c r="M44" s="30" t="str">
        <f>IF(H44&lt;12,"N/A",COUNTIFS($H$6:$H$121,"&gt;="&amp;12,$I$6:$I$121,"&gt;"&amp;$I44)+1)</f>
        <v>N/A</v>
      </c>
      <c r="N44" s="31" t="str">
        <f>IF(OR(H44&lt;12,L44&lt;&gt;N$4),"N/A",COUNTIFS($L$6:$L$121,N$4,$H$6:$H$121,"&gt;="&amp;12,$I$6:$I$121,"&gt;"&amp;$I44)+1)</f>
        <v>N/A</v>
      </c>
      <c r="O44" s="31" t="str">
        <f>IF(OR($H44&lt;12,$L44&lt;&gt;O$4),"N/A",COUNTIFS($L$6:$L$121,O$4,$H$6:$H$121,"&gt;="&amp;12,$I$6:$I$121,"&gt;"&amp;$I44)+1)</f>
        <v>N/A</v>
      </c>
      <c r="P44" s="32" t="str">
        <f>IF(OR($H44&lt;12,$L44&lt;&gt;P$4,$K44&lt;&gt;P$5),"",COUNTIFS($L$6:$L$121,P$4,$K$6:$K$121,P$5,$H$6:$H$121,"&gt;="&amp;12,$I$6:$I$121,"&gt;"&amp;$I44)+1)</f>
        <v/>
      </c>
      <c r="Q44" s="33" t="str">
        <f>IF(OR($H44&lt;12,$L44&lt;&gt;Q$4,$K44&lt;&gt;Q$5),"",COUNTIFS($L$6:$L$121,Q$4,$K$6:$K$121,Q$5,$H$6:$H$121,"&gt;="&amp;12,$I$6:$I$121,"&gt;"&amp;$I44)+1)</f>
        <v/>
      </c>
      <c r="R44" s="33" t="str">
        <f>IF(OR($H44&lt;12,$L44&lt;&gt;R$4,$K44&lt;&gt;R$5),"",COUNTIFS($L$6:$L$121,R$4,$K$6:$K$121,R$5,$H$6:$H$121,"&gt;="&amp;12,$I$6:$I$121,"&gt;"&amp;$I44)+1)</f>
        <v/>
      </c>
      <c r="S44" s="33" t="str">
        <f>IF(OR($H44&lt;12,$L44&lt;&gt;S$4,$K44&lt;&gt;S$5),"",COUNTIFS($L$6:$L$121,S$4,$K$6:$K$121,S$5,$H$6:$H$121,"&gt;="&amp;12,$I$6:$I$121,"&gt;"&amp;$I44)+1)</f>
        <v/>
      </c>
      <c r="T44" s="33" t="str">
        <f>IF(OR($H44&lt;12,$L44&lt;&gt;T$4,$K44&lt;&gt;T$5),"",COUNTIFS($L$6:$L$121,T$4,$K$6:$K$121,T$5,$H$6:$H$121,"&gt;="&amp;12,$I$6:$I$121,"&gt;"&amp;$I44)+1)</f>
        <v/>
      </c>
      <c r="U44" s="33" t="str">
        <f>IF(OR($H44&lt;12,$L44&lt;&gt;U$4,$K44&lt;&gt;U$5),"",COUNTIFS($L$6:$L$121,U$4,$K$6:$K$121,U$5,$H$6:$H$121,"&gt;="&amp;12,$I$6:$I$121,"&gt;"&amp;$I44)+1)</f>
        <v/>
      </c>
      <c r="V44" s="34" t="str">
        <f>IF(OR($H44&lt;12,$L44&lt;&gt;V$4,$K44&lt;&gt;V$5),"",COUNTIFS($L$6:$L$121,V$4,$K$6:$K$121,V$5,$H$6:$H$121,"&gt;="&amp;12,$I$6:$I$121,"&gt;"&amp;$I44)+1)</f>
        <v/>
      </c>
      <c r="W44" s="32" t="str">
        <f>IF(OR($H44&lt;12,$L44&lt;&gt;W$4,$K44&lt;&gt;W$5),"",COUNTIFS($L$6:$L$121,W$4,$K$6:$K$121,W$5,$H$6:$H$121,"&gt;="&amp;12,$I$6:$I$121,"&gt;"&amp;$I44)+1)</f>
        <v/>
      </c>
      <c r="X44" s="33" t="str">
        <f>IF(OR($H44&lt;12,$L44&lt;&gt;X$4,$K44&lt;&gt;X$5),"",COUNTIFS($L$6:$L$121,X$4,$K$6:$K$121,X$5,$H$6:$H$121,"&gt;="&amp;12,$I$6:$I$121,"&gt;"&amp;$I44)+1)</f>
        <v/>
      </c>
      <c r="Y44" s="33" t="str">
        <f>IF(OR($H44&lt;12,$L44&lt;&gt;Y$4,$K44&lt;&gt;Y$5),"",COUNTIFS($L$6:$L$121,Y$4,$K$6:$K$121,Y$5,$H$6:$H$121,"&gt;="&amp;12,$I$6:$I$121,"&gt;"&amp;$I44)+1)</f>
        <v/>
      </c>
      <c r="Z44" s="33" t="str">
        <f>IF(OR($H44&lt;12,$L44&lt;&gt;Z$4,$K44&lt;&gt;Z$5),"",COUNTIFS($L$6:$L$121,Z$4,$K$6:$K$121,Z$5,$H$6:$H$121,"&gt;="&amp;12,$I$6:$I$121,"&gt;"&amp;$I44)+1)</f>
        <v/>
      </c>
      <c r="AA44" s="33" t="str">
        <f>IF(OR($H44&lt;12,$L44&lt;&gt;AA$4,$K44&lt;&gt;AA$5),"",COUNTIFS($L$6:$L$121,AA$4,$K$6:$K$121,AA$5,$H$6:$H$121,"&gt;="&amp;12,$I$6:$I$121,"&gt;"&amp;$I44)+1)</f>
        <v/>
      </c>
      <c r="AB44" s="33" t="str">
        <f>IF(OR($H44&lt;12,$L44&lt;&gt;AB$4,$K44&lt;&gt;AB$5),"",COUNTIFS($L$6:$L$121,AB$4,$K$6:$K$121,AB$5,$H$6:$H$121,"&gt;="&amp;12,$I$6:$I$121,"&gt;"&amp;$I44)+1)</f>
        <v/>
      </c>
      <c r="AC44" s="34" t="str">
        <f>IF(OR($H44&lt;12,$L44&lt;&gt;AC$4,$K44&lt;&gt;AC$5),"",COUNTIFS($L$6:$L$121,AC$4,$K$6:$K$121,AC$5,$H$6:$H$121,"&gt;="&amp;12,$I$6:$I$121,"&gt;"&amp;$I44)+1)</f>
        <v/>
      </c>
      <c r="AD44">
        <f t="shared" si="9"/>
        <v>0</v>
      </c>
    </row>
    <row r="45" spans="1:34" x14ac:dyDescent="0.3">
      <c r="A45" s="27" t="s">
        <v>27</v>
      </c>
      <c r="B45" s="28" t="s">
        <v>255</v>
      </c>
      <c r="C45" s="28">
        <v>713</v>
      </c>
      <c r="D45" s="28">
        <v>9</v>
      </c>
      <c r="E45" s="28">
        <v>3</v>
      </c>
      <c r="F45" s="28">
        <f t="shared" si="6"/>
        <v>2</v>
      </c>
      <c r="G45" s="28">
        <f t="shared" si="3"/>
        <v>158.44</v>
      </c>
      <c r="H45" s="28">
        <f t="shared" si="7"/>
        <v>11</v>
      </c>
      <c r="I45" s="43">
        <f t="shared" si="8"/>
        <v>871.44</v>
      </c>
      <c r="J45" s="43">
        <f t="shared" si="4"/>
        <v>21.778181818181807</v>
      </c>
      <c r="K45" s="45" t="s">
        <v>6</v>
      </c>
      <c r="L45" s="29" t="s">
        <v>2</v>
      </c>
      <c r="M45" s="30" t="str">
        <f>IF(H45&lt;12,"N/A",COUNTIFS($H$6:$H$121,"&gt;="&amp;12,$I$6:$I$121,"&gt;"&amp;$I45)+1)</f>
        <v>N/A</v>
      </c>
      <c r="N45" s="31" t="str">
        <f>IF(OR(H45&lt;12,L45&lt;&gt;N$4),"N/A",COUNTIFS($L$6:$L$121,N$4,$H$6:$H$121,"&gt;="&amp;12,$I$6:$I$121,"&gt;"&amp;$I45)+1)</f>
        <v>N/A</v>
      </c>
      <c r="O45" s="31" t="str">
        <f>IF(OR($H45&lt;12,$L45&lt;&gt;O$4),"N/A",COUNTIFS($L$6:$L$121,O$4,$H$6:$H$121,"&gt;="&amp;12,$I$6:$I$121,"&gt;"&amp;$I45)+1)</f>
        <v>N/A</v>
      </c>
      <c r="P45" s="32" t="str">
        <f>IF(OR($H45&lt;12,$L45&lt;&gt;P$4,$K45&lt;&gt;P$5),"",COUNTIFS($L$6:$L$121,P$4,$K$6:$K$121,P$5,$H$6:$H$121,"&gt;="&amp;12,$I$6:$I$121,"&gt;"&amp;$I45)+1)</f>
        <v/>
      </c>
      <c r="Q45" s="33" t="str">
        <f>IF(OR($H45&lt;12,$L45&lt;&gt;Q$4,$K45&lt;&gt;Q$5),"",COUNTIFS($L$6:$L$121,Q$4,$K$6:$K$121,Q$5,$H$6:$H$121,"&gt;="&amp;12,$I$6:$I$121,"&gt;"&amp;$I45)+1)</f>
        <v/>
      </c>
      <c r="R45" s="33" t="str">
        <f>IF(OR($H45&lt;12,$L45&lt;&gt;R$4,$K45&lt;&gt;R$5),"",COUNTIFS($L$6:$L$121,R$4,$K$6:$K$121,R$5,$H$6:$H$121,"&gt;="&amp;12,$I$6:$I$121,"&gt;"&amp;$I45)+1)</f>
        <v/>
      </c>
      <c r="S45" s="33" t="str">
        <f>IF(OR($H45&lt;12,$L45&lt;&gt;S$4,$K45&lt;&gt;S$5),"",COUNTIFS($L$6:$L$121,S$4,$K$6:$K$121,S$5,$H$6:$H$121,"&gt;="&amp;12,$I$6:$I$121,"&gt;"&amp;$I45)+1)</f>
        <v/>
      </c>
      <c r="T45" s="33" t="str">
        <f>IF(OR($H45&lt;12,$L45&lt;&gt;T$4,$K45&lt;&gt;T$5),"",COUNTIFS($L$6:$L$121,T$4,$K$6:$K$121,T$5,$H$6:$H$121,"&gt;="&amp;12,$I$6:$I$121,"&gt;"&amp;$I45)+1)</f>
        <v/>
      </c>
      <c r="U45" s="33" t="str">
        <f>IF(OR($H45&lt;12,$L45&lt;&gt;U$4,$K45&lt;&gt;U$5),"",COUNTIFS($L$6:$L$121,U$4,$K$6:$K$121,U$5,$H$6:$H$121,"&gt;="&amp;12,$I$6:$I$121,"&gt;"&amp;$I45)+1)</f>
        <v/>
      </c>
      <c r="V45" s="34" t="str">
        <f>IF(OR($H45&lt;12,$L45&lt;&gt;V$4,$K45&lt;&gt;V$5),"",COUNTIFS($L$6:$L$121,V$4,$K$6:$K$121,V$5,$H$6:$H$121,"&gt;="&amp;12,$I$6:$I$121,"&gt;"&amp;$I45)+1)</f>
        <v/>
      </c>
      <c r="W45" s="32" t="str">
        <f>IF(OR($H45&lt;12,$L45&lt;&gt;W$4,$K45&lt;&gt;W$5),"",COUNTIFS($L$6:$L$121,W$4,$K$6:$K$121,W$5,$H$6:$H$121,"&gt;="&amp;12,$I$6:$I$121,"&gt;"&amp;$I45)+1)</f>
        <v/>
      </c>
      <c r="X45" s="33" t="str">
        <f>IF(OR($H45&lt;12,$L45&lt;&gt;X$4,$K45&lt;&gt;X$5),"",COUNTIFS($L$6:$L$121,X$4,$K$6:$K$121,X$5,$H$6:$H$121,"&gt;="&amp;12,$I$6:$I$121,"&gt;"&amp;$I45)+1)</f>
        <v/>
      </c>
      <c r="Y45" s="33" t="str">
        <f>IF(OR($H45&lt;12,$L45&lt;&gt;Y$4,$K45&lt;&gt;Y$5),"",COUNTIFS($L$6:$L$121,Y$4,$K$6:$K$121,Y$5,$H$6:$H$121,"&gt;="&amp;12,$I$6:$I$121,"&gt;"&amp;$I45)+1)</f>
        <v/>
      </c>
      <c r="Z45" s="33" t="str">
        <f>IF(OR($H45&lt;12,$L45&lt;&gt;Z$4,$K45&lt;&gt;Z$5),"",COUNTIFS($L$6:$L$121,Z$4,$K$6:$K$121,Z$5,$H$6:$H$121,"&gt;="&amp;12,$I$6:$I$121,"&gt;"&amp;$I45)+1)</f>
        <v/>
      </c>
      <c r="AA45" s="33" t="str">
        <f>IF(OR($H45&lt;12,$L45&lt;&gt;AA$4,$K45&lt;&gt;AA$5),"",COUNTIFS($L$6:$L$121,AA$4,$K$6:$K$121,AA$5,$H$6:$H$121,"&gt;="&amp;12,$I$6:$I$121,"&gt;"&amp;$I45)+1)</f>
        <v/>
      </c>
      <c r="AB45" s="33" t="str">
        <f>IF(OR($H45&lt;12,$L45&lt;&gt;AB$4,$K45&lt;&gt;AB$5),"",COUNTIFS($L$6:$L$121,AB$4,$K$6:$K$121,AB$5,$H$6:$H$121,"&gt;="&amp;12,$I$6:$I$121,"&gt;"&amp;$I45)+1)</f>
        <v/>
      </c>
      <c r="AC45" s="34" t="str">
        <f>IF(OR($H45&lt;12,$L45&lt;&gt;AC$4,$K45&lt;&gt;AC$5),"",COUNTIFS($L$6:$L$121,AC$4,$K$6:$K$121,AC$5,$H$6:$H$121,"&gt;="&amp;12,$I$6:$I$121,"&gt;"&amp;$I45)+1)</f>
        <v/>
      </c>
      <c r="AD45">
        <f t="shared" si="9"/>
        <v>0</v>
      </c>
      <c r="AH45" t="s">
        <v>22</v>
      </c>
    </row>
    <row r="46" spans="1:34" x14ac:dyDescent="0.3">
      <c r="A46" s="27" t="s">
        <v>95</v>
      </c>
      <c r="B46" s="28" t="s">
        <v>256</v>
      </c>
      <c r="C46" s="28">
        <v>783</v>
      </c>
      <c r="D46" s="28">
        <v>9</v>
      </c>
      <c r="E46" s="28">
        <v>0</v>
      </c>
      <c r="F46" s="28">
        <f t="shared" si="6"/>
        <v>0</v>
      </c>
      <c r="G46" s="28">
        <f t="shared" si="3"/>
        <v>0</v>
      </c>
      <c r="H46" s="28">
        <f t="shared" si="7"/>
        <v>9</v>
      </c>
      <c r="I46" s="43">
        <f t="shared" si="8"/>
        <v>783</v>
      </c>
      <c r="J46" s="43">
        <f t="shared" si="4"/>
        <v>14</v>
      </c>
      <c r="K46" s="45" t="s">
        <v>9</v>
      </c>
      <c r="L46" s="29" t="s">
        <v>3</v>
      </c>
      <c r="M46" s="30" t="str">
        <f>IF(H46&lt;12,"N/A",COUNTIFS($H$6:$H$121,"&gt;="&amp;12,$I$6:$I$121,"&gt;"&amp;$I46)+1)</f>
        <v>N/A</v>
      </c>
      <c r="N46" s="31" t="str">
        <f>IF(OR(H46&lt;12,L46&lt;&gt;N$4),"N/A",COUNTIFS($L$6:$L$121,N$4,$H$6:$H$121,"&gt;="&amp;12,$I$6:$I$121,"&gt;"&amp;$I46)+1)</f>
        <v>N/A</v>
      </c>
      <c r="O46" s="31" t="str">
        <f>IF(OR($H46&lt;12,$L46&lt;&gt;O$4),"N/A",COUNTIFS($L$6:$L$121,O$4,$H$6:$H$121,"&gt;="&amp;12,$I$6:$I$121,"&gt;"&amp;$I46)+1)</f>
        <v>N/A</v>
      </c>
      <c r="P46" s="32" t="str">
        <f>IF(OR($H46&lt;12,$L46&lt;&gt;P$4,$K46&lt;&gt;P$5),"",COUNTIFS($L$6:$L$121,P$4,$K$6:$K$121,P$5,$H$6:$H$121,"&gt;="&amp;12,$I$6:$I$121,"&gt;"&amp;$I46)+1)</f>
        <v/>
      </c>
      <c r="Q46" s="33" t="str">
        <f>IF(OR($H46&lt;12,$L46&lt;&gt;Q$4,$K46&lt;&gt;Q$5),"",COUNTIFS($L$6:$L$121,Q$4,$K$6:$K$121,Q$5,$H$6:$H$121,"&gt;="&amp;12,$I$6:$I$121,"&gt;"&amp;$I46)+1)</f>
        <v/>
      </c>
      <c r="R46" s="33" t="str">
        <f>IF(OR($H46&lt;12,$L46&lt;&gt;R$4,$K46&lt;&gt;R$5),"",COUNTIFS($L$6:$L$121,R$4,$K$6:$K$121,R$5,$H$6:$H$121,"&gt;="&amp;12,$I$6:$I$121,"&gt;"&amp;$I46)+1)</f>
        <v/>
      </c>
      <c r="S46" s="33" t="str">
        <f>IF(OR($H46&lt;12,$L46&lt;&gt;S$4,$K46&lt;&gt;S$5),"",COUNTIFS($L$6:$L$121,S$4,$K$6:$K$121,S$5,$H$6:$H$121,"&gt;="&amp;12,$I$6:$I$121,"&gt;"&amp;$I46)+1)</f>
        <v/>
      </c>
      <c r="T46" s="33" t="str">
        <f>IF(OR($H46&lt;12,$L46&lt;&gt;T$4,$K46&lt;&gt;T$5),"",COUNTIFS($L$6:$L$121,T$4,$K$6:$K$121,T$5,$H$6:$H$121,"&gt;="&amp;12,$I$6:$I$121,"&gt;"&amp;$I46)+1)</f>
        <v/>
      </c>
      <c r="U46" s="33" t="str">
        <f>IF(OR($H46&lt;12,$L46&lt;&gt;U$4,$K46&lt;&gt;U$5),"",COUNTIFS($L$6:$L$121,U$4,$K$6:$K$121,U$5,$H$6:$H$121,"&gt;="&amp;12,$I$6:$I$121,"&gt;"&amp;$I46)+1)</f>
        <v/>
      </c>
      <c r="V46" s="34" t="str">
        <f>IF(OR($H46&lt;12,$L46&lt;&gt;V$4,$K46&lt;&gt;V$5),"",COUNTIFS($L$6:$L$121,V$4,$K$6:$K$121,V$5,$H$6:$H$121,"&gt;="&amp;12,$I$6:$I$121,"&gt;"&amp;$I46)+1)</f>
        <v/>
      </c>
      <c r="W46" s="32" t="str">
        <f>IF(OR($H46&lt;12,$L46&lt;&gt;W$4,$K46&lt;&gt;W$5),"",COUNTIFS($L$6:$L$121,W$4,$K$6:$K$121,W$5,$H$6:$H$121,"&gt;="&amp;12,$I$6:$I$121,"&gt;"&amp;$I46)+1)</f>
        <v/>
      </c>
      <c r="X46" s="33" t="str">
        <f>IF(OR($H46&lt;12,$L46&lt;&gt;X$4,$K46&lt;&gt;X$5),"",COUNTIFS($L$6:$L$121,X$4,$K$6:$K$121,X$5,$H$6:$H$121,"&gt;="&amp;12,$I$6:$I$121,"&gt;"&amp;$I46)+1)</f>
        <v/>
      </c>
      <c r="Y46" s="33" t="str">
        <f>IF(OR($H46&lt;12,$L46&lt;&gt;Y$4,$K46&lt;&gt;Y$5),"",COUNTIFS($L$6:$L$121,Y$4,$K$6:$K$121,Y$5,$H$6:$H$121,"&gt;="&amp;12,$I$6:$I$121,"&gt;"&amp;$I46)+1)</f>
        <v/>
      </c>
      <c r="Z46" s="33" t="str">
        <f>IF(OR($H46&lt;12,$L46&lt;&gt;Z$4,$K46&lt;&gt;Z$5),"",COUNTIFS($L$6:$L$121,Z$4,$K$6:$K$121,Z$5,$H$6:$H$121,"&gt;="&amp;12,$I$6:$I$121,"&gt;"&amp;$I46)+1)</f>
        <v/>
      </c>
      <c r="AA46" s="33" t="str">
        <f>IF(OR($H46&lt;12,$L46&lt;&gt;AA$4,$K46&lt;&gt;AA$5),"",COUNTIFS($L$6:$L$121,AA$4,$K$6:$K$121,AA$5,$H$6:$H$121,"&gt;="&amp;12,$I$6:$I$121,"&gt;"&amp;$I46)+1)</f>
        <v/>
      </c>
      <c r="AB46" s="33" t="str">
        <f>IF(OR($H46&lt;12,$L46&lt;&gt;AB$4,$K46&lt;&gt;AB$5),"",COUNTIFS($L$6:$L$121,AB$4,$K$6:$K$121,AB$5,$H$6:$H$121,"&gt;="&amp;12,$I$6:$I$121,"&gt;"&amp;$I46)+1)</f>
        <v/>
      </c>
      <c r="AC46" s="34" t="str">
        <f>IF(OR($H46&lt;12,$L46&lt;&gt;AC$4,$K46&lt;&gt;AC$5),"",COUNTIFS($L$6:$L$121,AC$4,$K$6:$K$121,AC$5,$H$6:$H$121,"&gt;="&amp;12,$I$6:$I$121,"&gt;"&amp;$I46)+1)</f>
        <v/>
      </c>
      <c r="AD46">
        <f t="shared" si="9"/>
        <v>0</v>
      </c>
    </row>
    <row r="47" spans="1:34" x14ac:dyDescent="0.3">
      <c r="A47" s="27" t="s">
        <v>58</v>
      </c>
      <c r="B47" s="28" t="s">
        <v>257</v>
      </c>
      <c r="C47" s="28">
        <v>677</v>
      </c>
      <c r="D47" s="28">
        <v>7</v>
      </c>
      <c r="E47" s="28">
        <v>0</v>
      </c>
      <c r="F47" s="28">
        <f t="shared" si="6"/>
        <v>0</v>
      </c>
      <c r="G47" s="28">
        <f t="shared" si="3"/>
        <v>0</v>
      </c>
      <c r="H47" s="28">
        <f t="shared" si="7"/>
        <v>7</v>
      </c>
      <c r="I47" s="43">
        <f t="shared" si="8"/>
        <v>677</v>
      </c>
      <c r="J47" s="43">
        <f t="shared" si="4"/>
        <v>4.2857142857142918</v>
      </c>
      <c r="K47" s="45" t="s">
        <v>7</v>
      </c>
      <c r="L47" s="29" t="s">
        <v>3</v>
      </c>
      <c r="M47" s="30" t="str">
        <f>IF(H47&lt;12,"N/A",COUNTIFS($H$6:$H$121,"&gt;="&amp;12,$I$6:$I$121,"&gt;"&amp;$I47)+1)</f>
        <v>N/A</v>
      </c>
      <c r="N47" s="31" t="str">
        <f>IF(OR(H47&lt;12,L47&lt;&gt;N$4),"N/A",COUNTIFS($L$6:$L$121,N$4,$H$6:$H$121,"&gt;="&amp;12,$I$6:$I$121,"&gt;"&amp;$I47)+1)</f>
        <v>N/A</v>
      </c>
      <c r="O47" s="31" t="str">
        <f>IF(OR($H47&lt;12,$L47&lt;&gt;O$4),"N/A",COUNTIFS($L$6:$L$121,O$4,$H$6:$H$121,"&gt;="&amp;12,$I$6:$I$121,"&gt;"&amp;$I47)+1)</f>
        <v>N/A</v>
      </c>
      <c r="P47" s="32" t="str">
        <f>IF(OR($H47&lt;12,$L47&lt;&gt;P$4,$K47&lt;&gt;P$5),"",COUNTIFS($L$6:$L$121,P$4,$K$6:$K$121,P$5,$H$6:$H$121,"&gt;="&amp;12,$I$6:$I$121,"&gt;"&amp;$I47)+1)</f>
        <v/>
      </c>
      <c r="Q47" s="33" t="str">
        <f>IF(OR($H47&lt;12,$L47&lt;&gt;Q$4,$K47&lt;&gt;Q$5),"",COUNTIFS($L$6:$L$121,Q$4,$K$6:$K$121,Q$5,$H$6:$H$121,"&gt;="&amp;12,$I$6:$I$121,"&gt;"&amp;$I47)+1)</f>
        <v/>
      </c>
      <c r="R47" s="33" t="str">
        <f>IF(OR($H47&lt;12,$L47&lt;&gt;R$4,$K47&lt;&gt;R$5),"",COUNTIFS($L$6:$L$121,R$4,$K$6:$K$121,R$5,$H$6:$H$121,"&gt;="&amp;12,$I$6:$I$121,"&gt;"&amp;$I47)+1)</f>
        <v/>
      </c>
      <c r="S47" s="33" t="str">
        <f>IF(OR($H47&lt;12,$L47&lt;&gt;S$4,$K47&lt;&gt;S$5),"",COUNTIFS($L$6:$L$121,S$4,$K$6:$K$121,S$5,$H$6:$H$121,"&gt;="&amp;12,$I$6:$I$121,"&gt;"&amp;$I47)+1)</f>
        <v/>
      </c>
      <c r="T47" s="33" t="str">
        <f>IF(OR($H47&lt;12,$L47&lt;&gt;T$4,$K47&lt;&gt;T$5),"",COUNTIFS($L$6:$L$121,T$4,$K$6:$K$121,T$5,$H$6:$H$121,"&gt;="&amp;12,$I$6:$I$121,"&gt;"&amp;$I47)+1)</f>
        <v/>
      </c>
      <c r="U47" s="33" t="str">
        <f>IF(OR($H47&lt;12,$L47&lt;&gt;U$4,$K47&lt;&gt;U$5),"",COUNTIFS($L$6:$L$121,U$4,$K$6:$K$121,U$5,$H$6:$H$121,"&gt;="&amp;12,$I$6:$I$121,"&gt;"&amp;$I47)+1)</f>
        <v/>
      </c>
      <c r="V47" s="34" t="str">
        <f>IF(OR($H47&lt;12,$L47&lt;&gt;V$4,$K47&lt;&gt;V$5),"",COUNTIFS($L$6:$L$121,V$4,$K$6:$K$121,V$5,$H$6:$H$121,"&gt;="&amp;12,$I$6:$I$121,"&gt;"&amp;$I47)+1)</f>
        <v/>
      </c>
      <c r="W47" s="32" t="str">
        <f>IF(OR($H47&lt;12,$L47&lt;&gt;W$4,$K47&lt;&gt;W$5),"",COUNTIFS($L$6:$L$121,W$4,$K$6:$K$121,W$5,$H$6:$H$121,"&gt;="&amp;12,$I$6:$I$121,"&gt;"&amp;$I47)+1)</f>
        <v/>
      </c>
      <c r="X47" s="33" t="str">
        <f>IF(OR($H47&lt;12,$L47&lt;&gt;X$4,$K47&lt;&gt;X$5),"",COUNTIFS($L$6:$L$121,X$4,$K$6:$K$121,X$5,$H$6:$H$121,"&gt;="&amp;12,$I$6:$I$121,"&gt;"&amp;$I47)+1)</f>
        <v/>
      </c>
      <c r="Y47" s="33" t="str">
        <f>IF(OR($H47&lt;12,$L47&lt;&gt;Y$4,$K47&lt;&gt;Y$5),"",COUNTIFS($L$6:$L$121,Y$4,$K$6:$K$121,Y$5,$H$6:$H$121,"&gt;="&amp;12,$I$6:$I$121,"&gt;"&amp;$I47)+1)</f>
        <v/>
      </c>
      <c r="Z47" s="33" t="str">
        <f>IF(OR($H47&lt;12,$L47&lt;&gt;Z$4,$K47&lt;&gt;Z$5),"",COUNTIFS($L$6:$L$121,Z$4,$K$6:$K$121,Z$5,$H$6:$H$121,"&gt;="&amp;12,$I$6:$I$121,"&gt;"&amp;$I47)+1)</f>
        <v/>
      </c>
      <c r="AA47" s="33" t="str">
        <f>IF(OR($H47&lt;12,$L47&lt;&gt;AA$4,$K47&lt;&gt;AA$5),"",COUNTIFS($L$6:$L$121,AA$4,$K$6:$K$121,AA$5,$H$6:$H$121,"&gt;="&amp;12,$I$6:$I$121,"&gt;"&amp;$I47)+1)</f>
        <v/>
      </c>
      <c r="AB47" s="33" t="str">
        <f>IF(OR($H47&lt;12,$L47&lt;&gt;AB$4,$K47&lt;&gt;AB$5),"",COUNTIFS($L$6:$L$121,AB$4,$K$6:$K$121,AB$5,$H$6:$H$121,"&gt;="&amp;12,$I$6:$I$121,"&gt;"&amp;$I47)+1)</f>
        <v/>
      </c>
      <c r="AC47" s="34" t="str">
        <f>IF(OR($H47&lt;12,$L47&lt;&gt;AC$4,$K47&lt;&gt;AC$5),"",COUNTIFS($L$6:$L$121,AC$4,$K$6:$K$121,AC$5,$H$6:$H$121,"&gt;="&amp;12,$I$6:$I$121,"&gt;"&amp;$I47)+1)</f>
        <v/>
      </c>
      <c r="AD47">
        <f t="shared" si="9"/>
        <v>0</v>
      </c>
    </row>
    <row r="48" spans="1:34" x14ac:dyDescent="0.3">
      <c r="A48" s="27" t="s">
        <v>96</v>
      </c>
      <c r="B48" s="28" t="s">
        <v>258</v>
      </c>
      <c r="C48" s="28">
        <v>668</v>
      </c>
      <c r="D48" s="28">
        <v>7</v>
      </c>
      <c r="E48" s="28">
        <v>0</v>
      </c>
      <c r="F48" s="28">
        <f t="shared" si="6"/>
        <v>0</v>
      </c>
      <c r="G48" s="28">
        <f t="shared" si="3"/>
        <v>0</v>
      </c>
      <c r="H48" s="28">
        <f t="shared" si="7"/>
        <v>7</v>
      </c>
      <c r="I48" s="43">
        <f t="shared" si="8"/>
        <v>668</v>
      </c>
      <c r="J48" s="43">
        <f t="shared" si="4"/>
        <v>5.5714285714285694</v>
      </c>
      <c r="K48" s="45" t="s">
        <v>7</v>
      </c>
      <c r="L48" s="29" t="s">
        <v>3</v>
      </c>
      <c r="M48" s="30" t="str">
        <f>IF(H48&lt;12,"N/A",COUNTIFS($H$6:$H$121,"&gt;="&amp;12,$I$6:$I$121,"&gt;"&amp;$I48)+1)</f>
        <v>N/A</v>
      </c>
      <c r="N48" s="31" t="str">
        <f>IF(OR(H48&lt;12,L48&lt;&gt;N$4),"N/A",COUNTIFS($L$6:$L$121,N$4,$H$6:$H$121,"&gt;="&amp;12,$I$6:$I$121,"&gt;"&amp;$I48)+1)</f>
        <v>N/A</v>
      </c>
      <c r="O48" s="31" t="str">
        <f>IF(OR($H48&lt;12,$L48&lt;&gt;O$4),"N/A",COUNTIFS($L$6:$L$121,O$4,$H$6:$H$121,"&gt;="&amp;12,$I$6:$I$121,"&gt;"&amp;$I48)+1)</f>
        <v>N/A</v>
      </c>
      <c r="P48" s="32" t="str">
        <f>IF(OR($H48&lt;12,$L48&lt;&gt;P$4,$K48&lt;&gt;P$5),"",COUNTIFS($L$6:$L$121,P$4,$K$6:$K$121,P$5,$H$6:$H$121,"&gt;="&amp;12,$I$6:$I$121,"&gt;"&amp;$I48)+1)</f>
        <v/>
      </c>
      <c r="Q48" s="33" t="str">
        <f>IF(OR($H48&lt;12,$L48&lt;&gt;Q$4,$K48&lt;&gt;Q$5),"",COUNTIFS($L$6:$L$121,Q$4,$K$6:$K$121,Q$5,$H$6:$H$121,"&gt;="&amp;12,$I$6:$I$121,"&gt;"&amp;$I48)+1)</f>
        <v/>
      </c>
      <c r="R48" s="33" t="str">
        <f>IF(OR($H48&lt;12,$L48&lt;&gt;R$4,$K48&lt;&gt;R$5),"",COUNTIFS($L$6:$L$121,R$4,$K$6:$K$121,R$5,$H$6:$H$121,"&gt;="&amp;12,$I$6:$I$121,"&gt;"&amp;$I48)+1)</f>
        <v/>
      </c>
      <c r="S48" s="33" t="str">
        <f>IF(OR($H48&lt;12,$L48&lt;&gt;S$4,$K48&lt;&gt;S$5),"",COUNTIFS($L$6:$L$121,S$4,$K$6:$K$121,S$5,$H$6:$H$121,"&gt;="&amp;12,$I$6:$I$121,"&gt;"&amp;$I48)+1)</f>
        <v/>
      </c>
      <c r="T48" s="33" t="str">
        <f>IF(OR($H48&lt;12,$L48&lt;&gt;T$4,$K48&lt;&gt;T$5),"",COUNTIFS($L$6:$L$121,T$4,$K$6:$K$121,T$5,$H$6:$H$121,"&gt;="&amp;12,$I$6:$I$121,"&gt;"&amp;$I48)+1)</f>
        <v/>
      </c>
      <c r="U48" s="33" t="str">
        <f>IF(OR($H48&lt;12,$L48&lt;&gt;U$4,$K48&lt;&gt;U$5),"",COUNTIFS($L$6:$L$121,U$4,$K$6:$K$121,U$5,$H$6:$H$121,"&gt;="&amp;12,$I$6:$I$121,"&gt;"&amp;$I48)+1)</f>
        <v/>
      </c>
      <c r="V48" s="34" t="str">
        <f>IF(OR($H48&lt;12,$L48&lt;&gt;V$4,$K48&lt;&gt;V$5),"",COUNTIFS($L$6:$L$121,V$4,$K$6:$K$121,V$5,$H$6:$H$121,"&gt;="&amp;12,$I$6:$I$121,"&gt;"&amp;$I48)+1)</f>
        <v/>
      </c>
      <c r="W48" s="32" t="str">
        <f>IF(OR($H48&lt;12,$L48&lt;&gt;W$4,$K48&lt;&gt;W$5),"",COUNTIFS($L$6:$L$121,W$4,$K$6:$K$121,W$5,$H$6:$H$121,"&gt;="&amp;12,$I$6:$I$121,"&gt;"&amp;$I48)+1)</f>
        <v/>
      </c>
      <c r="X48" s="33" t="str">
        <f>IF(OR($H48&lt;12,$L48&lt;&gt;X$4,$K48&lt;&gt;X$5),"",COUNTIFS($L$6:$L$121,X$4,$K$6:$K$121,X$5,$H$6:$H$121,"&gt;="&amp;12,$I$6:$I$121,"&gt;"&amp;$I48)+1)</f>
        <v/>
      </c>
      <c r="Y48" s="33" t="str">
        <f>IF(OR($H48&lt;12,$L48&lt;&gt;Y$4,$K48&lt;&gt;Y$5),"",COUNTIFS($L$6:$L$121,Y$4,$K$6:$K$121,Y$5,$H$6:$H$121,"&gt;="&amp;12,$I$6:$I$121,"&gt;"&amp;$I48)+1)</f>
        <v/>
      </c>
      <c r="Z48" s="33" t="str">
        <f>IF(OR($H48&lt;12,$L48&lt;&gt;Z$4,$K48&lt;&gt;Z$5),"",COUNTIFS($L$6:$L$121,Z$4,$K$6:$K$121,Z$5,$H$6:$H$121,"&gt;="&amp;12,$I$6:$I$121,"&gt;"&amp;$I48)+1)</f>
        <v/>
      </c>
      <c r="AA48" s="33" t="str">
        <f>IF(OR($H48&lt;12,$L48&lt;&gt;AA$4,$K48&lt;&gt;AA$5),"",COUNTIFS($L$6:$L$121,AA$4,$K$6:$K$121,AA$5,$H$6:$H$121,"&gt;="&amp;12,$I$6:$I$121,"&gt;"&amp;$I48)+1)</f>
        <v/>
      </c>
      <c r="AB48" s="33" t="str">
        <f>IF(OR($H48&lt;12,$L48&lt;&gt;AB$4,$K48&lt;&gt;AB$5),"",COUNTIFS($L$6:$L$121,AB$4,$K$6:$K$121,AB$5,$H$6:$H$121,"&gt;="&amp;12,$I$6:$I$121,"&gt;"&amp;$I48)+1)</f>
        <v/>
      </c>
      <c r="AC48" s="34" t="str">
        <f>IF(OR($H48&lt;12,$L48&lt;&gt;AC$4,$K48&lt;&gt;AC$5),"",COUNTIFS($L$6:$L$121,AC$4,$K$6:$K$121,AC$5,$H$6:$H$121,"&gt;="&amp;12,$I$6:$I$121,"&gt;"&amp;$I48)+1)</f>
        <v/>
      </c>
      <c r="AD48">
        <f t="shared" si="9"/>
        <v>0</v>
      </c>
    </row>
    <row r="49" spans="1:31" x14ac:dyDescent="0.3">
      <c r="A49" s="27" t="s">
        <v>57</v>
      </c>
      <c r="B49" s="28" t="s">
        <v>259</v>
      </c>
      <c r="C49" s="28">
        <v>428</v>
      </c>
      <c r="D49" s="28">
        <v>5</v>
      </c>
      <c r="E49" s="28">
        <v>2</v>
      </c>
      <c r="F49" s="28">
        <f t="shared" si="6"/>
        <v>2</v>
      </c>
      <c r="G49" s="28">
        <f t="shared" si="3"/>
        <v>171.2</v>
      </c>
      <c r="H49" s="28">
        <f t="shared" si="7"/>
        <v>7</v>
      </c>
      <c r="I49" s="43">
        <f t="shared" si="8"/>
        <v>599.20000000000005</v>
      </c>
      <c r="J49" s="43">
        <f t="shared" si="4"/>
        <v>15.399999999999991</v>
      </c>
      <c r="K49" s="45" t="s">
        <v>8</v>
      </c>
      <c r="L49" s="29" t="s">
        <v>2</v>
      </c>
      <c r="M49" s="30" t="str">
        <f>IF(H49&lt;12,"N/A",COUNTIFS($H$6:$H$121,"&gt;="&amp;12,$I$6:$I$121,"&gt;"&amp;$I49)+1)</f>
        <v>N/A</v>
      </c>
      <c r="N49" s="31" t="str">
        <f>IF(OR(H49&lt;12,L49&lt;&gt;N$4),"N/A",COUNTIFS($L$6:$L$121,N$4,$H$6:$H$121,"&gt;="&amp;12,$I$6:$I$121,"&gt;"&amp;$I49)+1)</f>
        <v>N/A</v>
      </c>
      <c r="O49" s="31" t="str">
        <f>IF(OR($H49&lt;12,$L49&lt;&gt;O$4),"N/A",COUNTIFS($L$6:$L$121,O$4,$H$6:$H$121,"&gt;="&amp;12,$I$6:$I$121,"&gt;"&amp;$I49)+1)</f>
        <v>N/A</v>
      </c>
      <c r="P49" s="32" t="str">
        <f>IF(OR($H49&lt;12,$L49&lt;&gt;P$4,$K49&lt;&gt;P$5),"",COUNTIFS($L$6:$L$121,P$4,$K$6:$K$121,P$5,$H$6:$H$121,"&gt;="&amp;12,$I$6:$I$121,"&gt;"&amp;$I49)+1)</f>
        <v/>
      </c>
      <c r="Q49" s="33" t="str">
        <f>IF(OR($H49&lt;12,$L49&lt;&gt;Q$4,$K49&lt;&gt;Q$5),"",COUNTIFS($L$6:$L$121,Q$4,$K$6:$K$121,Q$5,$H$6:$H$121,"&gt;="&amp;12,$I$6:$I$121,"&gt;"&amp;$I49)+1)</f>
        <v/>
      </c>
      <c r="R49" s="33" t="str">
        <f>IF(OR($H49&lt;12,$L49&lt;&gt;R$4,$K49&lt;&gt;R$5),"",COUNTIFS($L$6:$L$121,R$4,$K$6:$K$121,R$5,$H$6:$H$121,"&gt;="&amp;12,$I$6:$I$121,"&gt;"&amp;$I49)+1)</f>
        <v/>
      </c>
      <c r="S49" s="33" t="str">
        <f>IF(OR($H49&lt;12,$L49&lt;&gt;S$4,$K49&lt;&gt;S$5),"",COUNTIFS($L$6:$L$121,S$4,$K$6:$K$121,S$5,$H$6:$H$121,"&gt;="&amp;12,$I$6:$I$121,"&gt;"&amp;$I49)+1)</f>
        <v/>
      </c>
      <c r="T49" s="33" t="str">
        <f>IF(OR($H49&lt;12,$L49&lt;&gt;T$4,$K49&lt;&gt;T$5),"",COUNTIFS($L$6:$L$121,T$4,$K$6:$K$121,T$5,$H$6:$H$121,"&gt;="&amp;12,$I$6:$I$121,"&gt;"&amp;$I49)+1)</f>
        <v/>
      </c>
      <c r="U49" s="33" t="str">
        <f>IF(OR($H49&lt;12,$L49&lt;&gt;U$4,$K49&lt;&gt;U$5),"",COUNTIFS($L$6:$L$121,U$4,$K$6:$K$121,U$5,$H$6:$H$121,"&gt;="&amp;12,$I$6:$I$121,"&gt;"&amp;$I49)+1)</f>
        <v/>
      </c>
      <c r="V49" s="34" t="str">
        <f>IF(OR($H49&lt;12,$L49&lt;&gt;V$4,$K49&lt;&gt;V$5),"",COUNTIFS($L$6:$L$121,V$4,$K$6:$K$121,V$5,$H$6:$H$121,"&gt;="&amp;12,$I$6:$I$121,"&gt;"&amp;$I49)+1)</f>
        <v/>
      </c>
      <c r="W49" s="32" t="str">
        <f>IF(OR($H49&lt;12,$L49&lt;&gt;W$4,$K49&lt;&gt;W$5),"",COUNTIFS($L$6:$L$121,W$4,$K$6:$K$121,W$5,$H$6:$H$121,"&gt;="&amp;12,$I$6:$I$121,"&gt;"&amp;$I49)+1)</f>
        <v/>
      </c>
      <c r="X49" s="33" t="str">
        <f>IF(OR($H49&lt;12,$L49&lt;&gt;X$4,$K49&lt;&gt;X$5),"",COUNTIFS($L$6:$L$121,X$4,$K$6:$K$121,X$5,$H$6:$H$121,"&gt;="&amp;12,$I$6:$I$121,"&gt;"&amp;$I49)+1)</f>
        <v/>
      </c>
      <c r="Y49" s="33" t="str">
        <f>IF(OR($H49&lt;12,$L49&lt;&gt;Y$4,$K49&lt;&gt;Y$5),"",COUNTIFS($L$6:$L$121,Y$4,$K$6:$K$121,Y$5,$H$6:$H$121,"&gt;="&amp;12,$I$6:$I$121,"&gt;"&amp;$I49)+1)</f>
        <v/>
      </c>
      <c r="Z49" s="33" t="str">
        <f>IF(OR($H49&lt;12,$L49&lt;&gt;Z$4,$K49&lt;&gt;Z$5),"",COUNTIFS($L$6:$L$121,Z$4,$K$6:$K$121,Z$5,$H$6:$H$121,"&gt;="&amp;12,$I$6:$I$121,"&gt;"&amp;$I49)+1)</f>
        <v/>
      </c>
      <c r="AA49" s="33" t="str">
        <f>IF(OR($H49&lt;12,$L49&lt;&gt;AA$4,$K49&lt;&gt;AA$5),"",COUNTIFS($L$6:$L$121,AA$4,$K$6:$K$121,AA$5,$H$6:$H$121,"&gt;="&amp;12,$I$6:$I$121,"&gt;"&amp;$I49)+1)</f>
        <v/>
      </c>
      <c r="AB49" s="33" t="str">
        <f>IF(OR($H49&lt;12,$L49&lt;&gt;AB$4,$K49&lt;&gt;AB$5),"",COUNTIFS($L$6:$L$121,AB$4,$K$6:$K$121,AB$5,$H$6:$H$121,"&gt;="&amp;12,$I$6:$I$121,"&gt;"&amp;$I49)+1)</f>
        <v/>
      </c>
      <c r="AC49" s="34" t="str">
        <f>IF(OR($H49&lt;12,$L49&lt;&gt;AC$4,$K49&lt;&gt;AC$5),"",COUNTIFS($L$6:$L$121,AC$4,$K$6:$K$121,AC$5,$H$6:$H$121,"&gt;="&amp;12,$I$6:$I$121,"&gt;"&amp;$I49)+1)</f>
        <v/>
      </c>
      <c r="AD49">
        <f t="shared" si="9"/>
        <v>0</v>
      </c>
    </row>
    <row r="50" spans="1:31" x14ac:dyDescent="0.3">
      <c r="A50" s="27" t="s">
        <v>46</v>
      </c>
      <c r="B50" s="28" t="s">
        <v>260</v>
      </c>
      <c r="C50" s="28">
        <v>579</v>
      </c>
      <c r="D50" s="28">
        <v>6</v>
      </c>
      <c r="E50" s="28">
        <v>0</v>
      </c>
      <c r="F50" s="28">
        <f t="shared" si="6"/>
        <v>0</v>
      </c>
      <c r="G50" s="28">
        <f t="shared" si="3"/>
        <v>0</v>
      </c>
      <c r="H50" s="28">
        <f t="shared" si="7"/>
        <v>6</v>
      </c>
      <c r="I50" s="43">
        <f t="shared" si="8"/>
        <v>579</v>
      </c>
      <c r="J50" s="43">
        <f t="shared" si="4"/>
        <v>4.5</v>
      </c>
      <c r="K50" s="45" t="s">
        <v>5</v>
      </c>
      <c r="L50" s="29" t="s">
        <v>3</v>
      </c>
      <c r="M50" s="30" t="str">
        <f>IF(H50&lt;12,"N/A",COUNTIFS($H$6:$H$121,"&gt;="&amp;12,$I$6:$I$121,"&gt;"&amp;$I50)+1)</f>
        <v>N/A</v>
      </c>
      <c r="N50" s="31" t="str">
        <f>IF(OR(H50&lt;12,L50&lt;&gt;N$4),"N/A",COUNTIFS($L$6:$L$121,N$4,$H$6:$H$121,"&gt;="&amp;12,$I$6:$I$121,"&gt;"&amp;$I50)+1)</f>
        <v>N/A</v>
      </c>
      <c r="O50" s="31" t="str">
        <f>IF(OR($H50&lt;12,$L50&lt;&gt;O$4),"N/A",COUNTIFS($L$6:$L$121,O$4,$H$6:$H$121,"&gt;="&amp;12,$I$6:$I$121,"&gt;"&amp;$I50)+1)</f>
        <v>N/A</v>
      </c>
      <c r="P50" s="32" t="str">
        <f>IF(OR($H50&lt;12,$L50&lt;&gt;P$4,$K50&lt;&gt;P$5),"",COUNTIFS($L$6:$L$121,P$4,$K$6:$K$121,P$5,$H$6:$H$121,"&gt;="&amp;12,$I$6:$I$121,"&gt;"&amp;$I50)+1)</f>
        <v/>
      </c>
      <c r="Q50" s="33" t="str">
        <f>IF(OR($H50&lt;12,$L50&lt;&gt;Q$4,$K50&lt;&gt;Q$5),"",COUNTIFS($L$6:$L$121,Q$4,$K$6:$K$121,Q$5,$H$6:$H$121,"&gt;="&amp;12,$I$6:$I$121,"&gt;"&amp;$I50)+1)</f>
        <v/>
      </c>
      <c r="R50" s="33" t="str">
        <f>IF(OR($H50&lt;12,$L50&lt;&gt;R$4,$K50&lt;&gt;R$5),"",COUNTIFS($L$6:$L$121,R$4,$K$6:$K$121,R$5,$H$6:$H$121,"&gt;="&amp;12,$I$6:$I$121,"&gt;"&amp;$I50)+1)</f>
        <v/>
      </c>
      <c r="S50" s="33" t="str">
        <f>IF(OR($H50&lt;12,$L50&lt;&gt;S$4,$K50&lt;&gt;S$5),"",COUNTIFS($L$6:$L$121,S$4,$K$6:$K$121,S$5,$H$6:$H$121,"&gt;="&amp;12,$I$6:$I$121,"&gt;"&amp;$I50)+1)</f>
        <v/>
      </c>
      <c r="T50" s="33" t="str">
        <f>IF(OR($H50&lt;12,$L50&lt;&gt;T$4,$K50&lt;&gt;T$5),"",COUNTIFS($L$6:$L$121,T$4,$K$6:$K$121,T$5,$H$6:$H$121,"&gt;="&amp;12,$I$6:$I$121,"&gt;"&amp;$I50)+1)</f>
        <v/>
      </c>
      <c r="U50" s="33" t="str">
        <f>IF(OR($H50&lt;12,$L50&lt;&gt;U$4,$K50&lt;&gt;U$5),"",COUNTIFS($L$6:$L$121,U$4,$K$6:$K$121,U$5,$H$6:$H$121,"&gt;="&amp;12,$I$6:$I$121,"&gt;"&amp;$I50)+1)</f>
        <v/>
      </c>
      <c r="V50" s="34" t="str">
        <f>IF(OR($H50&lt;12,$L50&lt;&gt;V$4,$K50&lt;&gt;V$5),"",COUNTIFS($L$6:$L$121,V$4,$K$6:$K$121,V$5,$H$6:$H$121,"&gt;="&amp;12,$I$6:$I$121,"&gt;"&amp;$I50)+1)</f>
        <v/>
      </c>
      <c r="W50" s="32" t="str">
        <f>IF(OR($H50&lt;12,$L50&lt;&gt;W$4,$K50&lt;&gt;W$5),"",COUNTIFS($L$6:$L$121,W$4,$K$6:$K$121,W$5,$H$6:$H$121,"&gt;="&amp;12,$I$6:$I$121,"&gt;"&amp;$I50)+1)</f>
        <v/>
      </c>
      <c r="X50" s="33" t="str">
        <f>IF(OR($H50&lt;12,$L50&lt;&gt;X$4,$K50&lt;&gt;X$5),"",COUNTIFS($L$6:$L$121,X$4,$K$6:$K$121,X$5,$H$6:$H$121,"&gt;="&amp;12,$I$6:$I$121,"&gt;"&amp;$I50)+1)</f>
        <v/>
      </c>
      <c r="Y50" s="33" t="str">
        <f>IF(OR($H50&lt;12,$L50&lt;&gt;Y$4,$K50&lt;&gt;Y$5),"",COUNTIFS($L$6:$L$121,Y$4,$K$6:$K$121,Y$5,$H$6:$H$121,"&gt;="&amp;12,$I$6:$I$121,"&gt;"&amp;$I50)+1)</f>
        <v/>
      </c>
      <c r="Z50" s="33" t="str">
        <f>IF(OR($H50&lt;12,$L50&lt;&gt;Z$4,$K50&lt;&gt;Z$5),"",COUNTIFS($L$6:$L$121,Z$4,$K$6:$K$121,Z$5,$H$6:$H$121,"&gt;="&amp;12,$I$6:$I$121,"&gt;"&amp;$I50)+1)</f>
        <v/>
      </c>
      <c r="AA50" s="33" t="str">
        <f>IF(OR($H50&lt;12,$L50&lt;&gt;AA$4,$K50&lt;&gt;AA$5),"",COUNTIFS($L$6:$L$121,AA$4,$K$6:$K$121,AA$5,$H$6:$H$121,"&gt;="&amp;12,$I$6:$I$121,"&gt;"&amp;$I50)+1)</f>
        <v/>
      </c>
      <c r="AB50" s="33" t="str">
        <f>IF(OR($H50&lt;12,$L50&lt;&gt;AB$4,$K50&lt;&gt;AB$5),"",COUNTIFS($L$6:$L$121,AB$4,$K$6:$K$121,AB$5,$H$6:$H$121,"&gt;="&amp;12,$I$6:$I$121,"&gt;"&amp;$I50)+1)</f>
        <v/>
      </c>
      <c r="AC50" s="34" t="str">
        <f>IF(OR($H50&lt;12,$L50&lt;&gt;AC$4,$K50&lt;&gt;AC$5),"",COUNTIFS($L$6:$L$121,AC$4,$K$6:$K$121,AC$5,$H$6:$H$121,"&gt;="&amp;12,$I$6:$I$121,"&gt;"&amp;$I50)+1)</f>
        <v/>
      </c>
      <c r="AD50">
        <f t="shared" si="9"/>
        <v>0</v>
      </c>
    </row>
    <row r="51" spans="1:31" x14ac:dyDescent="0.3">
      <c r="A51" s="27" t="s">
        <v>48</v>
      </c>
      <c r="B51" s="28" t="s">
        <v>261</v>
      </c>
      <c r="C51" s="28">
        <v>444</v>
      </c>
      <c r="D51" s="28">
        <v>5</v>
      </c>
      <c r="E51" s="28">
        <v>1</v>
      </c>
      <c r="F51" s="28">
        <f t="shared" si="6"/>
        <v>1</v>
      </c>
      <c r="G51" s="28">
        <f t="shared" si="3"/>
        <v>88.8</v>
      </c>
      <c r="H51" s="28">
        <f t="shared" si="7"/>
        <v>6</v>
      </c>
      <c r="I51" s="43">
        <f t="shared" si="8"/>
        <v>532.79999999999995</v>
      </c>
      <c r="J51" s="43">
        <f t="shared" si="4"/>
        <v>12.200000000000003</v>
      </c>
      <c r="K51" s="45" t="s">
        <v>8</v>
      </c>
      <c r="L51" s="29" t="s">
        <v>3</v>
      </c>
      <c r="M51" s="30" t="str">
        <f>IF(H51&lt;12,"N/A",COUNTIFS($H$6:$H$121,"&gt;="&amp;12,$I$6:$I$121,"&gt;"&amp;$I51)+1)</f>
        <v>N/A</v>
      </c>
      <c r="N51" s="31" t="str">
        <f>IF(OR(H51&lt;12,L51&lt;&gt;N$4),"N/A",COUNTIFS($L$6:$L$121,N$4,$H$6:$H$121,"&gt;="&amp;12,$I$6:$I$121,"&gt;"&amp;$I51)+1)</f>
        <v>N/A</v>
      </c>
      <c r="O51" s="31" t="str">
        <f>IF(OR($H51&lt;12,$L51&lt;&gt;O$4),"N/A",COUNTIFS($L$6:$L$121,O$4,$H$6:$H$121,"&gt;="&amp;12,$I$6:$I$121,"&gt;"&amp;$I51)+1)</f>
        <v>N/A</v>
      </c>
      <c r="P51" s="32" t="str">
        <f>IF(OR($H51&lt;12,$L51&lt;&gt;P$4,$K51&lt;&gt;P$5),"",COUNTIFS($L$6:$L$121,P$4,$K$6:$K$121,P$5,$H$6:$H$121,"&gt;="&amp;12,$I$6:$I$121,"&gt;"&amp;$I51)+1)</f>
        <v/>
      </c>
      <c r="Q51" s="33" t="str">
        <f>IF(OR($H51&lt;12,$L51&lt;&gt;Q$4,$K51&lt;&gt;Q$5),"",COUNTIFS($L$6:$L$121,Q$4,$K$6:$K$121,Q$5,$H$6:$H$121,"&gt;="&amp;12,$I$6:$I$121,"&gt;"&amp;$I51)+1)</f>
        <v/>
      </c>
      <c r="R51" s="33" t="str">
        <f>IF(OR($H51&lt;12,$L51&lt;&gt;R$4,$K51&lt;&gt;R$5),"",COUNTIFS($L$6:$L$121,R$4,$K$6:$K$121,R$5,$H$6:$H$121,"&gt;="&amp;12,$I$6:$I$121,"&gt;"&amp;$I51)+1)</f>
        <v/>
      </c>
      <c r="S51" s="33" t="str">
        <f>IF(OR($H51&lt;12,$L51&lt;&gt;S$4,$K51&lt;&gt;S$5),"",COUNTIFS($L$6:$L$121,S$4,$K$6:$K$121,S$5,$H$6:$H$121,"&gt;="&amp;12,$I$6:$I$121,"&gt;"&amp;$I51)+1)</f>
        <v/>
      </c>
      <c r="T51" s="33" t="str">
        <f>IF(OR($H51&lt;12,$L51&lt;&gt;T$4,$K51&lt;&gt;T$5),"",COUNTIFS($L$6:$L$121,T$4,$K$6:$K$121,T$5,$H$6:$H$121,"&gt;="&amp;12,$I$6:$I$121,"&gt;"&amp;$I51)+1)</f>
        <v/>
      </c>
      <c r="U51" s="33" t="str">
        <f>IF(OR($H51&lt;12,$L51&lt;&gt;U$4,$K51&lt;&gt;U$5),"",COUNTIFS($L$6:$L$121,U$4,$K$6:$K$121,U$5,$H$6:$H$121,"&gt;="&amp;12,$I$6:$I$121,"&gt;"&amp;$I51)+1)</f>
        <v/>
      </c>
      <c r="V51" s="34" t="str">
        <f>IF(OR($H51&lt;12,$L51&lt;&gt;V$4,$K51&lt;&gt;V$5),"",COUNTIFS($L$6:$L$121,V$4,$K$6:$K$121,V$5,$H$6:$H$121,"&gt;="&amp;12,$I$6:$I$121,"&gt;"&amp;$I51)+1)</f>
        <v/>
      </c>
      <c r="W51" s="32" t="str">
        <f>IF(OR($H51&lt;12,$L51&lt;&gt;W$4,$K51&lt;&gt;W$5),"",COUNTIFS($L$6:$L$121,W$4,$K$6:$K$121,W$5,$H$6:$H$121,"&gt;="&amp;12,$I$6:$I$121,"&gt;"&amp;$I51)+1)</f>
        <v/>
      </c>
      <c r="X51" s="33" t="str">
        <f>IF(OR($H51&lt;12,$L51&lt;&gt;X$4,$K51&lt;&gt;X$5),"",COUNTIFS($L$6:$L$121,X$4,$K$6:$K$121,X$5,$H$6:$H$121,"&gt;="&amp;12,$I$6:$I$121,"&gt;"&amp;$I51)+1)</f>
        <v/>
      </c>
      <c r="Y51" s="33" t="str">
        <f>IF(OR($H51&lt;12,$L51&lt;&gt;Y$4,$K51&lt;&gt;Y$5),"",COUNTIFS($L$6:$L$121,Y$4,$K$6:$K$121,Y$5,$H$6:$H$121,"&gt;="&amp;12,$I$6:$I$121,"&gt;"&amp;$I51)+1)</f>
        <v/>
      </c>
      <c r="Z51" s="33" t="str">
        <f>IF(OR($H51&lt;12,$L51&lt;&gt;Z$4,$K51&lt;&gt;Z$5),"",COUNTIFS($L$6:$L$121,Z$4,$K$6:$K$121,Z$5,$H$6:$H$121,"&gt;="&amp;12,$I$6:$I$121,"&gt;"&amp;$I51)+1)</f>
        <v/>
      </c>
      <c r="AA51" s="33" t="str">
        <f>IF(OR($H51&lt;12,$L51&lt;&gt;AA$4,$K51&lt;&gt;AA$5),"",COUNTIFS($L$6:$L$121,AA$4,$K$6:$K$121,AA$5,$H$6:$H$121,"&gt;="&amp;12,$I$6:$I$121,"&gt;"&amp;$I51)+1)</f>
        <v/>
      </c>
      <c r="AB51" s="33" t="str">
        <f>IF(OR($H51&lt;12,$L51&lt;&gt;AB$4,$K51&lt;&gt;AB$5),"",COUNTIFS($L$6:$L$121,AB$4,$K$6:$K$121,AB$5,$H$6:$H$121,"&gt;="&amp;12,$I$6:$I$121,"&gt;"&amp;$I51)+1)</f>
        <v/>
      </c>
      <c r="AC51" s="34" t="str">
        <f>IF(OR($H51&lt;12,$L51&lt;&gt;AC$4,$K51&lt;&gt;AC$5),"",COUNTIFS($L$6:$L$121,AC$4,$K$6:$K$121,AC$5,$H$6:$H$121,"&gt;="&amp;12,$I$6:$I$121,"&gt;"&amp;$I51)+1)</f>
        <v/>
      </c>
      <c r="AD51">
        <f t="shared" si="9"/>
        <v>0</v>
      </c>
    </row>
    <row r="52" spans="1:31" x14ac:dyDescent="0.3">
      <c r="A52" s="27" t="s">
        <v>38</v>
      </c>
      <c r="B52" s="28" t="s">
        <v>262</v>
      </c>
      <c r="C52" s="28">
        <v>511</v>
      </c>
      <c r="D52" s="28">
        <v>6</v>
      </c>
      <c r="E52" s="28">
        <v>0</v>
      </c>
      <c r="F52" s="28">
        <f t="shared" si="6"/>
        <v>0</v>
      </c>
      <c r="G52" s="28">
        <f t="shared" si="3"/>
        <v>0</v>
      </c>
      <c r="H52" s="28">
        <f t="shared" si="7"/>
        <v>6</v>
      </c>
      <c r="I52" s="43">
        <f t="shared" si="8"/>
        <v>511</v>
      </c>
      <c r="J52" s="43">
        <f t="shared" si="4"/>
        <v>15.833333333333329</v>
      </c>
      <c r="K52" s="45" t="s">
        <v>4</v>
      </c>
      <c r="L52" s="29" t="s">
        <v>3</v>
      </c>
      <c r="M52" s="30" t="str">
        <f>IF(H52&lt;12,"N/A",COUNTIFS($H$6:$H$121,"&gt;="&amp;12,$I$6:$I$121,"&gt;"&amp;$I52)+1)</f>
        <v>N/A</v>
      </c>
      <c r="N52" s="31" t="str">
        <f>IF(OR(H52&lt;12,L52&lt;&gt;N$4),"N/A",COUNTIFS($L$6:$L$121,N$4,$H$6:$H$121,"&gt;="&amp;12,$I$6:$I$121,"&gt;"&amp;$I52)+1)</f>
        <v>N/A</v>
      </c>
      <c r="O52" s="31" t="str">
        <f>IF(OR($H52&lt;12,$L52&lt;&gt;O$4),"N/A",COUNTIFS($L$6:$L$121,O$4,$H$6:$H$121,"&gt;="&amp;12,$I$6:$I$121,"&gt;"&amp;$I52)+1)</f>
        <v>N/A</v>
      </c>
      <c r="P52" s="32" t="str">
        <f>IF(OR($H52&lt;12,$L52&lt;&gt;P$4,$K52&lt;&gt;P$5),"",COUNTIFS($L$6:$L$121,P$4,$K$6:$K$121,P$5,$H$6:$H$121,"&gt;="&amp;12,$I$6:$I$121,"&gt;"&amp;$I52)+1)</f>
        <v/>
      </c>
      <c r="Q52" s="33" t="str">
        <f>IF(OR($H52&lt;12,$L52&lt;&gt;Q$4,$K52&lt;&gt;Q$5),"",COUNTIFS($L$6:$L$121,Q$4,$K$6:$K$121,Q$5,$H$6:$H$121,"&gt;="&amp;12,$I$6:$I$121,"&gt;"&amp;$I52)+1)</f>
        <v/>
      </c>
      <c r="R52" s="33" t="str">
        <f>IF(OR($H52&lt;12,$L52&lt;&gt;R$4,$K52&lt;&gt;R$5),"",COUNTIFS($L$6:$L$121,R$4,$K$6:$K$121,R$5,$H$6:$H$121,"&gt;="&amp;12,$I$6:$I$121,"&gt;"&amp;$I52)+1)</f>
        <v/>
      </c>
      <c r="S52" s="33" t="str">
        <f>IF(OR($H52&lt;12,$L52&lt;&gt;S$4,$K52&lt;&gt;S$5),"",COUNTIFS($L$6:$L$121,S$4,$K$6:$K$121,S$5,$H$6:$H$121,"&gt;="&amp;12,$I$6:$I$121,"&gt;"&amp;$I52)+1)</f>
        <v/>
      </c>
      <c r="T52" s="33" t="str">
        <f>IF(OR($H52&lt;12,$L52&lt;&gt;T$4,$K52&lt;&gt;T$5),"",COUNTIFS($L$6:$L$121,T$4,$K$6:$K$121,T$5,$H$6:$H$121,"&gt;="&amp;12,$I$6:$I$121,"&gt;"&amp;$I52)+1)</f>
        <v/>
      </c>
      <c r="U52" s="33" t="str">
        <f>IF(OR($H52&lt;12,$L52&lt;&gt;U$4,$K52&lt;&gt;U$5),"",COUNTIFS($L$6:$L$121,U$4,$K$6:$K$121,U$5,$H$6:$H$121,"&gt;="&amp;12,$I$6:$I$121,"&gt;"&amp;$I52)+1)</f>
        <v/>
      </c>
      <c r="V52" s="34" t="str">
        <f>IF(OR($H52&lt;12,$L52&lt;&gt;V$4,$K52&lt;&gt;V$5),"",COUNTIFS($L$6:$L$121,V$4,$K$6:$K$121,V$5,$H$6:$H$121,"&gt;="&amp;12,$I$6:$I$121,"&gt;"&amp;$I52)+1)</f>
        <v/>
      </c>
      <c r="W52" s="32" t="str">
        <f>IF(OR($H52&lt;12,$L52&lt;&gt;W$4,$K52&lt;&gt;W$5),"",COUNTIFS($L$6:$L$121,W$4,$K$6:$K$121,W$5,$H$6:$H$121,"&gt;="&amp;12,$I$6:$I$121,"&gt;"&amp;$I52)+1)</f>
        <v/>
      </c>
      <c r="X52" s="33" t="str">
        <f>IF(OR($H52&lt;12,$L52&lt;&gt;X$4,$K52&lt;&gt;X$5),"",COUNTIFS($L$6:$L$121,X$4,$K$6:$K$121,X$5,$H$6:$H$121,"&gt;="&amp;12,$I$6:$I$121,"&gt;"&amp;$I52)+1)</f>
        <v/>
      </c>
      <c r="Y52" s="33" t="str">
        <f>IF(OR($H52&lt;12,$L52&lt;&gt;Y$4,$K52&lt;&gt;Y$5),"",COUNTIFS($L$6:$L$121,Y$4,$K$6:$K$121,Y$5,$H$6:$H$121,"&gt;="&amp;12,$I$6:$I$121,"&gt;"&amp;$I52)+1)</f>
        <v/>
      </c>
      <c r="Z52" s="33" t="str">
        <f>IF(OR($H52&lt;12,$L52&lt;&gt;Z$4,$K52&lt;&gt;Z$5),"",COUNTIFS($L$6:$L$121,Z$4,$K$6:$K$121,Z$5,$H$6:$H$121,"&gt;="&amp;12,$I$6:$I$121,"&gt;"&amp;$I52)+1)</f>
        <v/>
      </c>
      <c r="AA52" s="33" t="str">
        <f>IF(OR($H52&lt;12,$L52&lt;&gt;AA$4,$K52&lt;&gt;AA$5),"",COUNTIFS($L$6:$L$121,AA$4,$K$6:$K$121,AA$5,$H$6:$H$121,"&gt;="&amp;12,$I$6:$I$121,"&gt;"&amp;$I52)+1)</f>
        <v/>
      </c>
      <c r="AB52" s="33" t="str">
        <f>IF(OR($H52&lt;12,$L52&lt;&gt;AB$4,$K52&lt;&gt;AB$5),"",COUNTIFS($L$6:$L$121,AB$4,$K$6:$K$121,AB$5,$H$6:$H$121,"&gt;="&amp;12,$I$6:$I$121,"&gt;"&amp;$I52)+1)</f>
        <v/>
      </c>
      <c r="AC52" s="34" t="str">
        <f>IF(OR($H52&lt;12,$L52&lt;&gt;AC$4,$K52&lt;&gt;AC$5),"",COUNTIFS($L$6:$L$121,AC$4,$K$6:$K$121,AC$5,$H$6:$H$121,"&gt;="&amp;12,$I$6:$I$121,"&gt;"&amp;$I52)+1)</f>
        <v/>
      </c>
      <c r="AD52">
        <f t="shared" si="9"/>
        <v>0</v>
      </c>
    </row>
    <row r="53" spans="1:31" x14ac:dyDescent="0.3">
      <c r="A53" s="27" t="s">
        <v>97</v>
      </c>
      <c r="B53" s="28" t="s">
        <v>263</v>
      </c>
      <c r="C53" s="28">
        <v>476</v>
      </c>
      <c r="D53" s="28">
        <v>5</v>
      </c>
      <c r="E53" s="28">
        <v>0</v>
      </c>
      <c r="F53" s="28">
        <f t="shared" si="6"/>
        <v>0</v>
      </c>
      <c r="G53" s="28">
        <f t="shared" si="3"/>
        <v>0</v>
      </c>
      <c r="H53" s="28">
        <f t="shared" si="7"/>
        <v>5</v>
      </c>
      <c r="I53" s="43">
        <f t="shared" si="8"/>
        <v>476</v>
      </c>
      <c r="J53" s="43">
        <f t="shared" si="4"/>
        <v>5.7999999999999972</v>
      </c>
      <c r="K53" s="45" t="s">
        <v>6</v>
      </c>
      <c r="L53" s="29" t="s">
        <v>3</v>
      </c>
      <c r="M53" s="30" t="str">
        <f>IF(H53&lt;12,"N/A",COUNTIFS($H$6:$H$121,"&gt;="&amp;12,$I$6:$I$121,"&gt;"&amp;$I53)+1)</f>
        <v>N/A</v>
      </c>
      <c r="N53" s="31" t="str">
        <f>IF(OR(H53&lt;12,L53&lt;&gt;N$4),"N/A",COUNTIFS($L$6:$L$121,N$4,$H$6:$H$121,"&gt;="&amp;12,$I$6:$I$121,"&gt;"&amp;$I53)+1)</f>
        <v>N/A</v>
      </c>
      <c r="O53" s="31" t="str">
        <f>IF(OR($H53&lt;12,$L53&lt;&gt;O$4),"N/A",COUNTIFS($L$6:$L$121,O$4,$H$6:$H$121,"&gt;="&amp;12,$I$6:$I$121,"&gt;"&amp;$I53)+1)</f>
        <v>N/A</v>
      </c>
      <c r="P53" s="32" t="str">
        <f>IF(OR($H53&lt;12,$L53&lt;&gt;P$4,$K53&lt;&gt;P$5),"",COUNTIFS($L$6:$L$121,P$4,$K$6:$K$121,P$5,$H$6:$H$121,"&gt;="&amp;12,$I$6:$I$121,"&gt;"&amp;$I53)+1)</f>
        <v/>
      </c>
      <c r="Q53" s="33" t="str">
        <f>IF(OR($H53&lt;12,$L53&lt;&gt;Q$4,$K53&lt;&gt;Q$5),"",COUNTIFS($L$6:$L$121,Q$4,$K$6:$K$121,Q$5,$H$6:$H$121,"&gt;="&amp;12,$I$6:$I$121,"&gt;"&amp;$I53)+1)</f>
        <v/>
      </c>
      <c r="R53" s="33" t="str">
        <f>IF(OR($H53&lt;12,$L53&lt;&gt;R$4,$K53&lt;&gt;R$5),"",COUNTIFS($L$6:$L$121,R$4,$K$6:$K$121,R$5,$H$6:$H$121,"&gt;="&amp;12,$I$6:$I$121,"&gt;"&amp;$I53)+1)</f>
        <v/>
      </c>
      <c r="S53" s="33" t="str">
        <f>IF(OR($H53&lt;12,$L53&lt;&gt;S$4,$K53&lt;&gt;S$5),"",COUNTIFS($L$6:$L$121,S$4,$K$6:$K$121,S$5,$H$6:$H$121,"&gt;="&amp;12,$I$6:$I$121,"&gt;"&amp;$I53)+1)</f>
        <v/>
      </c>
      <c r="T53" s="33" t="str">
        <f>IF(OR($H53&lt;12,$L53&lt;&gt;T$4,$K53&lt;&gt;T$5),"",COUNTIFS($L$6:$L$121,T$4,$K$6:$K$121,T$5,$H$6:$H$121,"&gt;="&amp;12,$I$6:$I$121,"&gt;"&amp;$I53)+1)</f>
        <v/>
      </c>
      <c r="U53" s="33" t="str">
        <f>IF(OR($H53&lt;12,$L53&lt;&gt;U$4,$K53&lt;&gt;U$5),"",COUNTIFS($L$6:$L$121,U$4,$K$6:$K$121,U$5,$H$6:$H$121,"&gt;="&amp;12,$I$6:$I$121,"&gt;"&amp;$I53)+1)</f>
        <v/>
      </c>
      <c r="V53" s="34" t="str">
        <f>IF(OR($H53&lt;12,$L53&lt;&gt;V$4,$K53&lt;&gt;V$5),"",COUNTIFS($L$6:$L$121,V$4,$K$6:$K$121,V$5,$H$6:$H$121,"&gt;="&amp;12,$I$6:$I$121,"&gt;"&amp;$I53)+1)</f>
        <v/>
      </c>
      <c r="W53" s="32" t="str">
        <f>IF(OR($H53&lt;12,$L53&lt;&gt;W$4,$K53&lt;&gt;W$5),"",COUNTIFS($L$6:$L$121,W$4,$K$6:$K$121,W$5,$H$6:$H$121,"&gt;="&amp;12,$I$6:$I$121,"&gt;"&amp;$I53)+1)</f>
        <v/>
      </c>
      <c r="X53" s="33" t="str">
        <f>IF(OR($H53&lt;12,$L53&lt;&gt;X$4,$K53&lt;&gt;X$5),"",COUNTIFS($L$6:$L$121,X$4,$K$6:$K$121,X$5,$H$6:$H$121,"&gt;="&amp;12,$I$6:$I$121,"&gt;"&amp;$I53)+1)</f>
        <v/>
      </c>
      <c r="Y53" s="33" t="str">
        <f>IF(OR($H53&lt;12,$L53&lt;&gt;Y$4,$K53&lt;&gt;Y$5),"",COUNTIFS($L$6:$L$121,Y$4,$K$6:$K$121,Y$5,$H$6:$H$121,"&gt;="&amp;12,$I$6:$I$121,"&gt;"&amp;$I53)+1)</f>
        <v/>
      </c>
      <c r="Z53" s="33" t="str">
        <f>IF(OR($H53&lt;12,$L53&lt;&gt;Z$4,$K53&lt;&gt;Z$5),"",COUNTIFS($L$6:$L$121,Z$4,$K$6:$K$121,Z$5,$H$6:$H$121,"&gt;="&amp;12,$I$6:$I$121,"&gt;"&amp;$I53)+1)</f>
        <v/>
      </c>
      <c r="AA53" s="33" t="str">
        <f>IF(OR($H53&lt;12,$L53&lt;&gt;AA$4,$K53&lt;&gt;AA$5),"",COUNTIFS($L$6:$L$121,AA$4,$K$6:$K$121,AA$5,$H$6:$H$121,"&gt;="&amp;12,$I$6:$I$121,"&gt;"&amp;$I53)+1)</f>
        <v/>
      </c>
      <c r="AB53" s="33" t="str">
        <f>IF(OR($H53&lt;12,$L53&lt;&gt;AB$4,$K53&lt;&gt;AB$5),"",COUNTIFS($L$6:$L$121,AB$4,$K$6:$K$121,AB$5,$H$6:$H$121,"&gt;="&amp;12,$I$6:$I$121,"&gt;"&amp;$I53)+1)</f>
        <v/>
      </c>
      <c r="AC53" s="34" t="str">
        <f>IF(OR($H53&lt;12,$L53&lt;&gt;AC$4,$K53&lt;&gt;AC$5),"",COUNTIFS($L$6:$L$121,AC$4,$K$6:$K$121,AC$5,$H$6:$H$121,"&gt;="&amp;12,$I$6:$I$121,"&gt;"&amp;$I53)+1)</f>
        <v/>
      </c>
      <c r="AD53">
        <f t="shared" si="9"/>
        <v>0</v>
      </c>
      <c r="AE53" s="1"/>
    </row>
    <row r="54" spans="1:31" x14ac:dyDescent="0.3">
      <c r="A54" s="27" t="s">
        <v>128</v>
      </c>
      <c r="B54" s="28" t="s">
        <v>260</v>
      </c>
      <c r="C54" s="28">
        <v>459</v>
      </c>
      <c r="D54" s="28">
        <v>5</v>
      </c>
      <c r="E54" s="28">
        <v>0</v>
      </c>
      <c r="F54" s="28">
        <f t="shared" si="6"/>
        <v>0</v>
      </c>
      <c r="G54" s="28">
        <f t="shared" si="3"/>
        <v>0</v>
      </c>
      <c r="H54" s="28">
        <f t="shared" si="7"/>
        <v>5</v>
      </c>
      <c r="I54" s="43">
        <f t="shared" si="8"/>
        <v>459</v>
      </c>
      <c r="J54" s="43">
        <f t="shared" si="4"/>
        <v>9.2000000000000028</v>
      </c>
      <c r="K54" s="45" t="s">
        <v>5</v>
      </c>
      <c r="L54" s="29" t="s">
        <v>3</v>
      </c>
      <c r="M54" s="30" t="str">
        <f>IF(H54&lt;12,"N/A",COUNTIFS($H$6:$H$121,"&gt;="&amp;12,$I$6:$I$121,"&gt;"&amp;$I54)+1)</f>
        <v>N/A</v>
      </c>
      <c r="N54" s="31" t="str">
        <f>IF(OR(H54&lt;12,L54&lt;&gt;N$4),"N/A",COUNTIFS($L$6:$L$121,N$4,$H$6:$H$121,"&gt;="&amp;12,$I$6:$I$121,"&gt;"&amp;$I54)+1)</f>
        <v>N/A</v>
      </c>
      <c r="O54" s="31" t="str">
        <f>IF(OR($H54&lt;12,$L54&lt;&gt;O$4),"N/A",COUNTIFS($L$6:$L$121,O$4,$H$6:$H$121,"&gt;="&amp;12,$I$6:$I$121,"&gt;"&amp;$I54)+1)</f>
        <v>N/A</v>
      </c>
      <c r="P54" s="32" t="str">
        <f>IF(OR($H54&lt;12,$L54&lt;&gt;P$4,$K54&lt;&gt;P$5),"",COUNTIFS($L$6:$L$121,P$4,$K$6:$K$121,P$5,$H$6:$H$121,"&gt;="&amp;12,$I$6:$I$121,"&gt;"&amp;$I54)+1)</f>
        <v/>
      </c>
      <c r="Q54" s="33" t="str">
        <f>IF(OR($H54&lt;12,$L54&lt;&gt;Q$4,$K54&lt;&gt;Q$5),"",COUNTIFS($L$6:$L$121,Q$4,$K$6:$K$121,Q$5,$H$6:$H$121,"&gt;="&amp;12,$I$6:$I$121,"&gt;"&amp;$I54)+1)</f>
        <v/>
      </c>
      <c r="R54" s="33" t="str">
        <f>IF(OR($H54&lt;12,$L54&lt;&gt;R$4,$K54&lt;&gt;R$5),"",COUNTIFS($L$6:$L$121,R$4,$K$6:$K$121,R$5,$H$6:$H$121,"&gt;="&amp;12,$I$6:$I$121,"&gt;"&amp;$I54)+1)</f>
        <v/>
      </c>
      <c r="S54" s="33" t="str">
        <f>IF(OR($H54&lt;12,$L54&lt;&gt;S$4,$K54&lt;&gt;S$5),"",COUNTIFS($L$6:$L$121,S$4,$K$6:$K$121,S$5,$H$6:$H$121,"&gt;="&amp;12,$I$6:$I$121,"&gt;"&amp;$I54)+1)</f>
        <v/>
      </c>
      <c r="T54" s="33" t="str">
        <f>IF(OR($H54&lt;12,$L54&lt;&gt;T$4,$K54&lt;&gt;T$5),"",COUNTIFS($L$6:$L$121,T$4,$K$6:$K$121,T$5,$H$6:$H$121,"&gt;="&amp;12,$I$6:$I$121,"&gt;"&amp;$I54)+1)</f>
        <v/>
      </c>
      <c r="U54" s="33" t="str">
        <f>IF(OR($H54&lt;12,$L54&lt;&gt;U$4,$K54&lt;&gt;U$5),"",COUNTIFS($L$6:$L$121,U$4,$K$6:$K$121,U$5,$H$6:$H$121,"&gt;="&amp;12,$I$6:$I$121,"&gt;"&amp;$I54)+1)</f>
        <v/>
      </c>
      <c r="V54" s="34" t="str">
        <f>IF(OR($H54&lt;12,$L54&lt;&gt;V$4,$K54&lt;&gt;V$5),"",COUNTIFS($L$6:$L$121,V$4,$K$6:$K$121,V$5,$H$6:$H$121,"&gt;="&amp;12,$I$6:$I$121,"&gt;"&amp;$I54)+1)</f>
        <v/>
      </c>
      <c r="W54" s="32" t="str">
        <f>IF(OR($H54&lt;12,$L54&lt;&gt;W$4,$K54&lt;&gt;W$5),"",COUNTIFS($L$6:$L$121,W$4,$K$6:$K$121,W$5,$H$6:$H$121,"&gt;="&amp;12,$I$6:$I$121,"&gt;"&amp;$I54)+1)</f>
        <v/>
      </c>
      <c r="X54" s="33" t="str">
        <f>IF(OR($H54&lt;12,$L54&lt;&gt;X$4,$K54&lt;&gt;X$5),"",COUNTIFS($L$6:$L$121,X$4,$K$6:$K$121,X$5,$H$6:$H$121,"&gt;="&amp;12,$I$6:$I$121,"&gt;"&amp;$I54)+1)</f>
        <v/>
      </c>
      <c r="Y54" s="33" t="str">
        <f>IF(OR($H54&lt;12,$L54&lt;&gt;Y$4,$K54&lt;&gt;Y$5),"",COUNTIFS($L$6:$L$121,Y$4,$K$6:$K$121,Y$5,$H$6:$H$121,"&gt;="&amp;12,$I$6:$I$121,"&gt;"&amp;$I54)+1)</f>
        <v/>
      </c>
      <c r="Z54" s="33" t="str">
        <f>IF(OR($H54&lt;12,$L54&lt;&gt;Z$4,$K54&lt;&gt;Z$5),"",COUNTIFS($L$6:$L$121,Z$4,$K$6:$K$121,Z$5,$H$6:$H$121,"&gt;="&amp;12,$I$6:$I$121,"&gt;"&amp;$I54)+1)</f>
        <v/>
      </c>
      <c r="AA54" s="33" t="str">
        <f>IF(OR($H54&lt;12,$L54&lt;&gt;AA$4,$K54&lt;&gt;AA$5),"",COUNTIFS($L$6:$L$121,AA$4,$K$6:$K$121,AA$5,$H$6:$H$121,"&gt;="&amp;12,$I$6:$I$121,"&gt;"&amp;$I54)+1)</f>
        <v/>
      </c>
      <c r="AB54" s="33" t="str">
        <f>IF(OR($H54&lt;12,$L54&lt;&gt;AB$4,$K54&lt;&gt;AB$5),"",COUNTIFS($L$6:$L$121,AB$4,$K$6:$K$121,AB$5,$H$6:$H$121,"&gt;="&amp;12,$I$6:$I$121,"&gt;"&amp;$I54)+1)</f>
        <v/>
      </c>
      <c r="AC54" s="34" t="str">
        <f>IF(OR($H54&lt;12,$L54&lt;&gt;AC$4,$K54&lt;&gt;AC$5),"",COUNTIFS($L$6:$L$121,AC$4,$K$6:$K$121,AC$5,$H$6:$H$121,"&gt;="&amp;12,$I$6:$I$121,"&gt;"&amp;$I54)+1)</f>
        <v/>
      </c>
      <c r="AD54">
        <f t="shared" si="9"/>
        <v>0</v>
      </c>
    </row>
    <row r="55" spans="1:31" x14ac:dyDescent="0.3">
      <c r="A55" s="27" t="s">
        <v>129</v>
      </c>
      <c r="B55" s="28" t="s">
        <v>264</v>
      </c>
      <c r="C55" s="28">
        <v>352</v>
      </c>
      <c r="D55" s="28">
        <v>4</v>
      </c>
      <c r="E55" s="28">
        <v>1</v>
      </c>
      <c r="F55" s="28">
        <f t="shared" si="6"/>
        <v>1</v>
      </c>
      <c r="G55" s="28">
        <f t="shared" si="3"/>
        <v>88</v>
      </c>
      <c r="H55" s="28">
        <f t="shared" si="7"/>
        <v>5</v>
      </c>
      <c r="I55" s="43">
        <f t="shared" si="8"/>
        <v>440</v>
      </c>
      <c r="J55" s="43">
        <f t="shared" si="4"/>
        <v>13</v>
      </c>
      <c r="K55" s="45" t="s">
        <v>7</v>
      </c>
      <c r="L55" s="29" t="s">
        <v>3</v>
      </c>
      <c r="M55" s="30" t="str">
        <f>IF(H55&lt;12,"N/A",COUNTIFS($H$6:$H$121,"&gt;="&amp;12,$I$6:$I$121,"&gt;"&amp;$I55)+1)</f>
        <v>N/A</v>
      </c>
      <c r="N55" s="31" t="str">
        <f>IF(OR(H55&lt;12,L55&lt;&gt;N$4),"N/A",COUNTIFS($L$6:$L$121,N$4,$H$6:$H$121,"&gt;="&amp;12,$I$6:$I$121,"&gt;"&amp;$I55)+1)</f>
        <v>N/A</v>
      </c>
      <c r="O55" s="31" t="str">
        <f>IF(OR($H55&lt;12,$L55&lt;&gt;O$4),"N/A",COUNTIFS($L$6:$L$121,O$4,$H$6:$H$121,"&gt;="&amp;12,$I$6:$I$121,"&gt;"&amp;$I55)+1)</f>
        <v>N/A</v>
      </c>
      <c r="P55" s="32" t="str">
        <f>IF(OR($H55&lt;12,$L55&lt;&gt;P$4,$K55&lt;&gt;P$5),"",COUNTIFS($L$6:$L$121,P$4,$K$6:$K$121,P$5,$H$6:$H$121,"&gt;="&amp;12,$I$6:$I$121,"&gt;"&amp;$I55)+1)</f>
        <v/>
      </c>
      <c r="Q55" s="33" t="str">
        <f>IF(OR($H55&lt;12,$L55&lt;&gt;Q$4,$K55&lt;&gt;Q$5),"",COUNTIFS($L$6:$L$121,Q$4,$K$6:$K$121,Q$5,$H$6:$H$121,"&gt;="&amp;12,$I$6:$I$121,"&gt;"&amp;$I55)+1)</f>
        <v/>
      </c>
      <c r="R55" s="33" t="str">
        <f>IF(OR($H55&lt;12,$L55&lt;&gt;R$4,$K55&lt;&gt;R$5),"",COUNTIFS($L$6:$L$121,R$4,$K$6:$K$121,R$5,$H$6:$H$121,"&gt;="&amp;12,$I$6:$I$121,"&gt;"&amp;$I55)+1)</f>
        <v/>
      </c>
      <c r="S55" s="33" t="str">
        <f>IF(OR($H55&lt;12,$L55&lt;&gt;S$4,$K55&lt;&gt;S$5),"",COUNTIFS($L$6:$L$121,S$4,$K$6:$K$121,S$5,$H$6:$H$121,"&gt;="&amp;12,$I$6:$I$121,"&gt;"&amp;$I55)+1)</f>
        <v/>
      </c>
      <c r="T55" s="33" t="str">
        <f>IF(OR($H55&lt;12,$L55&lt;&gt;T$4,$K55&lt;&gt;T$5),"",COUNTIFS($L$6:$L$121,T$4,$K$6:$K$121,T$5,$H$6:$H$121,"&gt;="&amp;12,$I$6:$I$121,"&gt;"&amp;$I55)+1)</f>
        <v/>
      </c>
      <c r="U55" s="33" t="str">
        <f>IF(OR($H55&lt;12,$L55&lt;&gt;U$4,$K55&lt;&gt;U$5),"",COUNTIFS($L$6:$L$121,U$4,$K$6:$K$121,U$5,$H$6:$H$121,"&gt;="&amp;12,$I$6:$I$121,"&gt;"&amp;$I55)+1)</f>
        <v/>
      </c>
      <c r="V55" s="34" t="str">
        <f>IF(OR($H55&lt;12,$L55&lt;&gt;V$4,$K55&lt;&gt;V$5),"",COUNTIFS($L$6:$L$121,V$4,$K$6:$K$121,V$5,$H$6:$H$121,"&gt;="&amp;12,$I$6:$I$121,"&gt;"&amp;$I55)+1)</f>
        <v/>
      </c>
      <c r="W55" s="32" t="str">
        <f>IF(OR($H55&lt;12,$L55&lt;&gt;W$4,$K55&lt;&gt;W$5),"",COUNTIFS($L$6:$L$121,W$4,$K$6:$K$121,W$5,$H$6:$H$121,"&gt;="&amp;12,$I$6:$I$121,"&gt;"&amp;$I55)+1)</f>
        <v/>
      </c>
      <c r="X55" s="33" t="str">
        <f>IF(OR($H55&lt;12,$L55&lt;&gt;X$4,$K55&lt;&gt;X$5),"",COUNTIFS($L$6:$L$121,X$4,$K$6:$K$121,X$5,$H$6:$H$121,"&gt;="&amp;12,$I$6:$I$121,"&gt;"&amp;$I55)+1)</f>
        <v/>
      </c>
      <c r="Y55" s="33" t="str">
        <f>IF(OR($H55&lt;12,$L55&lt;&gt;Y$4,$K55&lt;&gt;Y$5),"",COUNTIFS($L$6:$L$121,Y$4,$K$6:$K$121,Y$5,$H$6:$H$121,"&gt;="&amp;12,$I$6:$I$121,"&gt;"&amp;$I55)+1)</f>
        <v/>
      </c>
      <c r="Z55" s="33" t="str">
        <f>IF(OR($H55&lt;12,$L55&lt;&gt;Z$4,$K55&lt;&gt;Z$5),"",COUNTIFS($L$6:$L$121,Z$4,$K$6:$K$121,Z$5,$H$6:$H$121,"&gt;="&amp;12,$I$6:$I$121,"&gt;"&amp;$I55)+1)</f>
        <v/>
      </c>
      <c r="AA55" s="33" t="str">
        <f>IF(OR($H55&lt;12,$L55&lt;&gt;AA$4,$K55&lt;&gt;AA$5),"",COUNTIFS($L$6:$L$121,AA$4,$K$6:$K$121,AA$5,$H$6:$H$121,"&gt;="&amp;12,$I$6:$I$121,"&gt;"&amp;$I55)+1)</f>
        <v/>
      </c>
      <c r="AB55" s="33" t="str">
        <f>IF(OR($H55&lt;12,$L55&lt;&gt;AB$4,$K55&lt;&gt;AB$5),"",COUNTIFS($L$6:$L$121,AB$4,$K$6:$K$121,AB$5,$H$6:$H$121,"&gt;="&amp;12,$I$6:$I$121,"&gt;"&amp;$I55)+1)</f>
        <v/>
      </c>
      <c r="AC55" s="34" t="str">
        <f>IF(OR($H55&lt;12,$L55&lt;&gt;AC$4,$K55&lt;&gt;AC$5),"",COUNTIFS($L$6:$L$121,AC$4,$K$6:$K$121,AC$5,$H$6:$H$121,"&gt;="&amp;12,$I$6:$I$121,"&gt;"&amp;$I55)+1)</f>
        <v/>
      </c>
      <c r="AD55">
        <f t="shared" si="9"/>
        <v>0</v>
      </c>
    </row>
    <row r="56" spans="1:31" x14ac:dyDescent="0.3">
      <c r="A56" s="27" t="s">
        <v>49</v>
      </c>
      <c r="B56" s="28" t="s">
        <v>265</v>
      </c>
      <c r="C56" s="28">
        <v>293</v>
      </c>
      <c r="D56" s="28">
        <v>4</v>
      </c>
      <c r="E56" s="28">
        <v>1</v>
      </c>
      <c r="F56" s="28">
        <f t="shared" si="6"/>
        <v>1</v>
      </c>
      <c r="G56" s="28">
        <f t="shared" si="3"/>
        <v>73.25</v>
      </c>
      <c r="H56" s="28">
        <f t="shared" si="7"/>
        <v>5</v>
      </c>
      <c r="I56" s="43">
        <f t="shared" si="8"/>
        <v>366.25</v>
      </c>
      <c r="J56" s="43">
        <f t="shared" si="4"/>
        <v>27.75</v>
      </c>
      <c r="K56" s="45" t="s">
        <v>8</v>
      </c>
      <c r="L56" s="29" t="s">
        <v>2</v>
      </c>
      <c r="M56" s="30" t="str">
        <f>IF(H56&lt;12,"N/A",COUNTIFS($H$6:$H$121,"&gt;="&amp;12,$I$6:$I$121,"&gt;"&amp;$I56)+1)</f>
        <v>N/A</v>
      </c>
      <c r="N56" s="31" t="str">
        <f>IF(OR(H56&lt;12,L56&lt;&gt;N$4),"N/A",COUNTIFS($L$6:$L$121,N$4,$H$6:$H$121,"&gt;="&amp;12,$I$6:$I$121,"&gt;"&amp;$I56)+1)</f>
        <v>N/A</v>
      </c>
      <c r="O56" s="31" t="str">
        <f>IF(OR($H56&lt;12,$L56&lt;&gt;O$4),"N/A",COUNTIFS($L$6:$L$121,O$4,$H$6:$H$121,"&gt;="&amp;12,$I$6:$I$121,"&gt;"&amp;$I56)+1)</f>
        <v>N/A</v>
      </c>
      <c r="P56" s="32" t="str">
        <f>IF(OR($H56&lt;12,$L56&lt;&gt;P$4,$K56&lt;&gt;P$5),"",COUNTIFS($L$6:$L$121,P$4,$K$6:$K$121,P$5,$H$6:$H$121,"&gt;="&amp;12,$I$6:$I$121,"&gt;"&amp;$I56)+1)</f>
        <v/>
      </c>
      <c r="Q56" s="33" t="str">
        <f>IF(OR($H56&lt;12,$L56&lt;&gt;Q$4,$K56&lt;&gt;Q$5),"",COUNTIFS($L$6:$L$121,Q$4,$K$6:$K$121,Q$5,$H$6:$H$121,"&gt;="&amp;12,$I$6:$I$121,"&gt;"&amp;$I56)+1)</f>
        <v/>
      </c>
      <c r="R56" s="33" t="str">
        <f>IF(OR($H56&lt;12,$L56&lt;&gt;R$4,$K56&lt;&gt;R$5),"",COUNTIFS($L$6:$L$121,R$4,$K$6:$K$121,R$5,$H$6:$H$121,"&gt;="&amp;12,$I$6:$I$121,"&gt;"&amp;$I56)+1)</f>
        <v/>
      </c>
      <c r="S56" s="33" t="str">
        <f>IF(OR($H56&lt;12,$L56&lt;&gt;S$4,$K56&lt;&gt;S$5),"",COUNTIFS($L$6:$L$121,S$4,$K$6:$K$121,S$5,$H$6:$H$121,"&gt;="&amp;12,$I$6:$I$121,"&gt;"&amp;$I56)+1)</f>
        <v/>
      </c>
      <c r="T56" s="33" t="str">
        <f>IF(OR($H56&lt;12,$L56&lt;&gt;T$4,$K56&lt;&gt;T$5),"",COUNTIFS($L$6:$L$121,T$4,$K$6:$K$121,T$5,$H$6:$H$121,"&gt;="&amp;12,$I$6:$I$121,"&gt;"&amp;$I56)+1)</f>
        <v/>
      </c>
      <c r="U56" s="33" t="str">
        <f>IF(OR($H56&lt;12,$L56&lt;&gt;U$4,$K56&lt;&gt;U$5),"",COUNTIFS($L$6:$L$121,U$4,$K$6:$K$121,U$5,$H$6:$H$121,"&gt;="&amp;12,$I$6:$I$121,"&gt;"&amp;$I56)+1)</f>
        <v/>
      </c>
      <c r="V56" s="34" t="str">
        <f>IF(OR($H56&lt;12,$L56&lt;&gt;V$4,$K56&lt;&gt;V$5),"",COUNTIFS($L$6:$L$121,V$4,$K$6:$K$121,V$5,$H$6:$H$121,"&gt;="&amp;12,$I$6:$I$121,"&gt;"&amp;$I56)+1)</f>
        <v/>
      </c>
      <c r="W56" s="32" t="str">
        <f>IF(OR($H56&lt;12,$L56&lt;&gt;W$4,$K56&lt;&gt;W$5),"",COUNTIFS($L$6:$L$121,W$4,$K$6:$K$121,W$5,$H$6:$H$121,"&gt;="&amp;12,$I$6:$I$121,"&gt;"&amp;$I56)+1)</f>
        <v/>
      </c>
      <c r="X56" s="33" t="str">
        <f>IF(OR($H56&lt;12,$L56&lt;&gt;X$4,$K56&lt;&gt;X$5),"",COUNTIFS($L$6:$L$121,X$4,$K$6:$K$121,X$5,$H$6:$H$121,"&gt;="&amp;12,$I$6:$I$121,"&gt;"&amp;$I56)+1)</f>
        <v/>
      </c>
      <c r="Y56" s="33" t="str">
        <f>IF(OR($H56&lt;12,$L56&lt;&gt;Y$4,$K56&lt;&gt;Y$5),"",COUNTIFS($L$6:$L$121,Y$4,$K$6:$K$121,Y$5,$H$6:$H$121,"&gt;="&amp;12,$I$6:$I$121,"&gt;"&amp;$I56)+1)</f>
        <v/>
      </c>
      <c r="Z56" s="33" t="str">
        <f>IF(OR($H56&lt;12,$L56&lt;&gt;Z$4,$K56&lt;&gt;Z$5),"",COUNTIFS($L$6:$L$121,Z$4,$K$6:$K$121,Z$5,$H$6:$H$121,"&gt;="&amp;12,$I$6:$I$121,"&gt;"&amp;$I56)+1)</f>
        <v/>
      </c>
      <c r="AA56" s="33" t="str">
        <f>IF(OR($H56&lt;12,$L56&lt;&gt;AA$4,$K56&lt;&gt;AA$5),"",COUNTIFS($L$6:$L$121,AA$4,$K$6:$K$121,AA$5,$H$6:$H$121,"&gt;="&amp;12,$I$6:$I$121,"&gt;"&amp;$I56)+1)</f>
        <v/>
      </c>
      <c r="AB56" s="33" t="str">
        <f>IF(OR($H56&lt;12,$L56&lt;&gt;AB$4,$K56&lt;&gt;AB$5),"",COUNTIFS($L$6:$L$121,AB$4,$K$6:$K$121,AB$5,$H$6:$H$121,"&gt;="&amp;12,$I$6:$I$121,"&gt;"&amp;$I56)+1)</f>
        <v/>
      </c>
      <c r="AC56" s="34" t="str">
        <f>IF(OR($H56&lt;12,$L56&lt;&gt;AC$4,$K56&lt;&gt;AC$5),"",COUNTIFS($L$6:$L$121,AC$4,$K$6:$K$121,AC$5,$H$6:$H$121,"&gt;="&amp;12,$I$6:$I$121,"&gt;"&amp;$I56)+1)</f>
        <v/>
      </c>
      <c r="AD56">
        <f t="shared" si="9"/>
        <v>0</v>
      </c>
    </row>
    <row r="57" spans="1:31" x14ac:dyDescent="0.3">
      <c r="A57" s="27" t="s">
        <v>126</v>
      </c>
      <c r="B57" s="28" t="s">
        <v>266</v>
      </c>
      <c r="C57" s="28">
        <v>323</v>
      </c>
      <c r="D57" s="28">
        <v>4</v>
      </c>
      <c r="E57" s="28">
        <v>0</v>
      </c>
      <c r="F57" s="28">
        <f t="shared" si="6"/>
        <v>0</v>
      </c>
      <c r="G57" s="28">
        <f t="shared" si="3"/>
        <v>0</v>
      </c>
      <c r="H57" s="28">
        <f t="shared" si="7"/>
        <v>4</v>
      </c>
      <c r="I57" s="43">
        <f t="shared" si="8"/>
        <v>323</v>
      </c>
      <c r="J57" s="43">
        <f t="shared" si="4"/>
        <v>20.25</v>
      </c>
      <c r="K57" s="45" t="s">
        <v>5</v>
      </c>
      <c r="L57" s="29" t="s">
        <v>2</v>
      </c>
      <c r="M57" s="30" t="str">
        <f>IF(H57&lt;12,"N/A",COUNTIFS($H$6:$H$121,"&gt;="&amp;12,$I$6:$I$121,"&gt;"&amp;$I57)+1)</f>
        <v>N/A</v>
      </c>
      <c r="N57" s="31" t="str">
        <f>IF(OR(H57&lt;12,L57&lt;&gt;N$4),"N/A",COUNTIFS($L$6:$L$121,N$4,$H$6:$H$121,"&gt;="&amp;12,$I$6:$I$121,"&gt;"&amp;$I57)+1)</f>
        <v>N/A</v>
      </c>
      <c r="O57" s="31" t="str">
        <f>IF(OR($H57&lt;12,$L57&lt;&gt;O$4),"N/A",COUNTIFS($L$6:$L$121,O$4,$H$6:$H$121,"&gt;="&amp;12,$I$6:$I$121,"&gt;"&amp;$I57)+1)</f>
        <v>N/A</v>
      </c>
      <c r="P57" s="32" t="str">
        <f>IF(OR($H57&lt;12,$L57&lt;&gt;P$4,$K57&lt;&gt;P$5),"",COUNTIFS($L$6:$L$121,P$4,$K$6:$K$121,P$5,$H$6:$H$121,"&gt;="&amp;12,$I$6:$I$121,"&gt;"&amp;$I57)+1)</f>
        <v/>
      </c>
      <c r="Q57" s="33" t="str">
        <f>IF(OR($H57&lt;12,$L57&lt;&gt;Q$4,$K57&lt;&gt;Q$5),"",COUNTIFS($L$6:$L$121,Q$4,$K$6:$K$121,Q$5,$H$6:$H$121,"&gt;="&amp;12,$I$6:$I$121,"&gt;"&amp;$I57)+1)</f>
        <v/>
      </c>
      <c r="R57" s="33" t="str">
        <f>IF(OR($H57&lt;12,$L57&lt;&gt;R$4,$K57&lt;&gt;R$5),"",COUNTIFS($L$6:$L$121,R$4,$K$6:$K$121,R$5,$H$6:$H$121,"&gt;="&amp;12,$I$6:$I$121,"&gt;"&amp;$I57)+1)</f>
        <v/>
      </c>
      <c r="S57" s="33" t="str">
        <f>IF(OR($H57&lt;12,$L57&lt;&gt;S$4,$K57&lt;&gt;S$5),"",COUNTIFS($L$6:$L$121,S$4,$K$6:$K$121,S$5,$H$6:$H$121,"&gt;="&amp;12,$I$6:$I$121,"&gt;"&amp;$I57)+1)</f>
        <v/>
      </c>
      <c r="T57" s="33" t="str">
        <f>IF(OR($H57&lt;12,$L57&lt;&gt;T$4,$K57&lt;&gt;T$5),"",COUNTIFS($L$6:$L$121,T$4,$K$6:$K$121,T$5,$H$6:$H$121,"&gt;="&amp;12,$I$6:$I$121,"&gt;"&amp;$I57)+1)</f>
        <v/>
      </c>
      <c r="U57" s="33" t="str">
        <f>IF(OR($H57&lt;12,$L57&lt;&gt;U$4,$K57&lt;&gt;U$5),"",COUNTIFS($L$6:$L$121,U$4,$K$6:$K$121,U$5,$H$6:$H$121,"&gt;="&amp;12,$I$6:$I$121,"&gt;"&amp;$I57)+1)</f>
        <v/>
      </c>
      <c r="V57" s="34" t="str">
        <f>IF(OR($H57&lt;12,$L57&lt;&gt;V$4,$K57&lt;&gt;V$5),"",COUNTIFS($L$6:$L$121,V$4,$K$6:$K$121,V$5,$H$6:$H$121,"&gt;="&amp;12,$I$6:$I$121,"&gt;"&amp;$I57)+1)</f>
        <v/>
      </c>
      <c r="W57" s="32" t="str">
        <f>IF(OR($H57&lt;12,$L57&lt;&gt;W$4,$K57&lt;&gt;W$5),"",COUNTIFS($L$6:$L$121,W$4,$K$6:$K$121,W$5,$H$6:$H$121,"&gt;="&amp;12,$I$6:$I$121,"&gt;"&amp;$I57)+1)</f>
        <v/>
      </c>
      <c r="X57" s="33" t="str">
        <f>IF(OR($H57&lt;12,$L57&lt;&gt;X$4,$K57&lt;&gt;X$5),"",COUNTIFS($L$6:$L$121,X$4,$K$6:$K$121,X$5,$H$6:$H$121,"&gt;="&amp;12,$I$6:$I$121,"&gt;"&amp;$I57)+1)</f>
        <v/>
      </c>
      <c r="Y57" s="33" t="str">
        <f>IF(OR($H57&lt;12,$L57&lt;&gt;Y$4,$K57&lt;&gt;Y$5),"",COUNTIFS($L$6:$L$121,Y$4,$K$6:$K$121,Y$5,$H$6:$H$121,"&gt;="&amp;12,$I$6:$I$121,"&gt;"&amp;$I57)+1)</f>
        <v/>
      </c>
      <c r="Z57" s="33" t="str">
        <f>IF(OR($H57&lt;12,$L57&lt;&gt;Z$4,$K57&lt;&gt;Z$5),"",COUNTIFS($L$6:$L$121,Z$4,$K$6:$K$121,Z$5,$H$6:$H$121,"&gt;="&amp;12,$I$6:$I$121,"&gt;"&amp;$I57)+1)</f>
        <v/>
      </c>
      <c r="AA57" s="33" t="str">
        <f>IF(OR($H57&lt;12,$L57&lt;&gt;AA$4,$K57&lt;&gt;AA$5),"",COUNTIFS($L$6:$L$121,AA$4,$K$6:$K$121,AA$5,$H$6:$H$121,"&gt;="&amp;12,$I$6:$I$121,"&gt;"&amp;$I57)+1)</f>
        <v/>
      </c>
      <c r="AB57" s="33" t="str">
        <f>IF(OR($H57&lt;12,$L57&lt;&gt;AB$4,$K57&lt;&gt;AB$5),"",COUNTIFS($L$6:$L$121,AB$4,$K$6:$K$121,AB$5,$H$6:$H$121,"&gt;="&amp;12,$I$6:$I$121,"&gt;"&amp;$I57)+1)</f>
        <v/>
      </c>
      <c r="AC57" s="34" t="str">
        <f>IF(OR($H57&lt;12,$L57&lt;&gt;AC$4,$K57&lt;&gt;AC$5),"",COUNTIFS($L$6:$L$121,AC$4,$K$6:$K$121,AC$5,$H$6:$H$121,"&gt;="&amp;12,$I$6:$I$121,"&gt;"&amp;$I57)+1)</f>
        <v/>
      </c>
      <c r="AD57">
        <f t="shared" si="9"/>
        <v>0</v>
      </c>
    </row>
    <row r="58" spans="1:31" x14ac:dyDescent="0.3">
      <c r="A58" s="27" t="s">
        <v>53</v>
      </c>
      <c r="B58" s="28" t="s">
        <v>267</v>
      </c>
      <c r="C58" s="28">
        <v>149</v>
      </c>
      <c r="D58" s="28">
        <v>2</v>
      </c>
      <c r="E58" s="28">
        <v>4</v>
      </c>
      <c r="F58" s="28">
        <f t="shared" si="6"/>
        <v>2</v>
      </c>
      <c r="G58" s="28">
        <f t="shared" si="3"/>
        <v>149</v>
      </c>
      <c r="H58" s="28">
        <f t="shared" si="7"/>
        <v>4</v>
      </c>
      <c r="I58" s="43">
        <f t="shared" si="8"/>
        <v>298</v>
      </c>
      <c r="J58" s="43">
        <f t="shared" si="4"/>
        <v>26.5</v>
      </c>
      <c r="K58" s="45" t="s">
        <v>8</v>
      </c>
      <c r="L58" s="29" t="s">
        <v>2</v>
      </c>
      <c r="M58" s="30" t="str">
        <f>IF(H58&lt;12,"N/A",COUNTIFS($H$6:$H$121,"&gt;="&amp;12,$I$6:$I$121,"&gt;"&amp;$I58)+1)</f>
        <v>N/A</v>
      </c>
      <c r="N58" s="31" t="str">
        <f>IF(OR(H58&lt;12,L58&lt;&gt;N$4),"N/A",COUNTIFS($L$6:$L$121,N$4,$H$6:$H$121,"&gt;="&amp;12,$I$6:$I$121,"&gt;"&amp;$I58)+1)</f>
        <v>N/A</v>
      </c>
      <c r="O58" s="31" t="str">
        <f>IF(OR($H58&lt;12,$L58&lt;&gt;O$4),"N/A",COUNTIFS($L$6:$L$121,O$4,$H$6:$H$121,"&gt;="&amp;12,$I$6:$I$121,"&gt;"&amp;$I58)+1)</f>
        <v>N/A</v>
      </c>
      <c r="P58" s="32" t="str">
        <f>IF(OR($H58&lt;12,$L58&lt;&gt;P$4,$K58&lt;&gt;P$5),"",COUNTIFS($L$6:$L$121,P$4,$K$6:$K$121,P$5,$H$6:$H$121,"&gt;="&amp;12,$I$6:$I$121,"&gt;"&amp;$I58)+1)</f>
        <v/>
      </c>
      <c r="Q58" s="33" t="str">
        <f>IF(OR($H58&lt;12,$L58&lt;&gt;Q$4,$K58&lt;&gt;Q$5),"",COUNTIFS($L$6:$L$121,Q$4,$K$6:$K$121,Q$5,$H$6:$H$121,"&gt;="&amp;12,$I$6:$I$121,"&gt;"&amp;$I58)+1)</f>
        <v/>
      </c>
      <c r="R58" s="33" t="str">
        <f>IF(OR($H58&lt;12,$L58&lt;&gt;R$4,$K58&lt;&gt;R$5),"",COUNTIFS($L$6:$L$121,R$4,$K$6:$K$121,R$5,$H$6:$H$121,"&gt;="&amp;12,$I$6:$I$121,"&gt;"&amp;$I58)+1)</f>
        <v/>
      </c>
      <c r="S58" s="33" t="str">
        <f>IF(OR($H58&lt;12,$L58&lt;&gt;S$4,$K58&lt;&gt;S$5),"",COUNTIFS($L$6:$L$121,S$4,$K$6:$K$121,S$5,$H$6:$H$121,"&gt;="&amp;12,$I$6:$I$121,"&gt;"&amp;$I58)+1)</f>
        <v/>
      </c>
      <c r="T58" s="33" t="str">
        <f>IF(OR($H58&lt;12,$L58&lt;&gt;T$4,$K58&lt;&gt;T$5),"",COUNTIFS($L$6:$L$121,T$4,$K$6:$K$121,T$5,$H$6:$H$121,"&gt;="&amp;12,$I$6:$I$121,"&gt;"&amp;$I58)+1)</f>
        <v/>
      </c>
      <c r="U58" s="33" t="str">
        <f>IF(OR($H58&lt;12,$L58&lt;&gt;U$4,$K58&lt;&gt;U$5),"",COUNTIFS($L$6:$L$121,U$4,$K$6:$K$121,U$5,$H$6:$H$121,"&gt;="&amp;12,$I$6:$I$121,"&gt;"&amp;$I58)+1)</f>
        <v/>
      </c>
      <c r="V58" s="34" t="str">
        <f>IF(OR($H58&lt;12,$L58&lt;&gt;V$4,$K58&lt;&gt;V$5),"",COUNTIFS($L$6:$L$121,V$4,$K$6:$K$121,V$5,$H$6:$H$121,"&gt;="&amp;12,$I$6:$I$121,"&gt;"&amp;$I58)+1)</f>
        <v/>
      </c>
      <c r="W58" s="32" t="str">
        <f>IF(OR($H58&lt;12,$L58&lt;&gt;W$4,$K58&lt;&gt;W$5),"",COUNTIFS($L$6:$L$121,W$4,$K$6:$K$121,W$5,$H$6:$H$121,"&gt;="&amp;12,$I$6:$I$121,"&gt;"&amp;$I58)+1)</f>
        <v/>
      </c>
      <c r="X58" s="33" t="str">
        <f>IF(OR($H58&lt;12,$L58&lt;&gt;X$4,$K58&lt;&gt;X$5),"",COUNTIFS($L$6:$L$121,X$4,$K$6:$K$121,X$5,$H$6:$H$121,"&gt;="&amp;12,$I$6:$I$121,"&gt;"&amp;$I58)+1)</f>
        <v/>
      </c>
      <c r="Y58" s="33" t="str">
        <f>IF(OR($H58&lt;12,$L58&lt;&gt;Y$4,$K58&lt;&gt;Y$5),"",COUNTIFS($L$6:$L$121,Y$4,$K$6:$K$121,Y$5,$H$6:$H$121,"&gt;="&amp;12,$I$6:$I$121,"&gt;"&amp;$I58)+1)</f>
        <v/>
      </c>
      <c r="Z58" s="33" t="str">
        <f>IF(OR($H58&lt;12,$L58&lt;&gt;Z$4,$K58&lt;&gt;Z$5),"",COUNTIFS($L$6:$L$121,Z$4,$K$6:$K$121,Z$5,$H$6:$H$121,"&gt;="&amp;12,$I$6:$I$121,"&gt;"&amp;$I58)+1)</f>
        <v/>
      </c>
      <c r="AA58" s="33" t="str">
        <f>IF(OR($H58&lt;12,$L58&lt;&gt;AA$4,$K58&lt;&gt;AA$5),"",COUNTIFS($L$6:$L$121,AA$4,$K$6:$K$121,AA$5,$H$6:$H$121,"&gt;="&amp;12,$I$6:$I$121,"&gt;"&amp;$I58)+1)</f>
        <v/>
      </c>
      <c r="AB58" s="33" t="str">
        <f>IF(OR($H58&lt;12,$L58&lt;&gt;AB$4,$K58&lt;&gt;AB$5),"",COUNTIFS($L$6:$L$121,AB$4,$K$6:$K$121,AB$5,$H$6:$H$121,"&gt;="&amp;12,$I$6:$I$121,"&gt;"&amp;$I58)+1)</f>
        <v/>
      </c>
      <c r="AC58" s="34" t="str">
        <f>IF(OR($H58&lt;12,$L58&lt;&gt;AC$4,$K58&lt;&gt;AC$5),"",COUNTIFS($L$6:$L$121,AC$4,$K$6:$K$121,AC$5,$H$6:$H$121,"&gt;="&amp;12,$I$6:$I$121,"&gt;"&amp;$I58)+1)</f>
        <v/>
      </c>
      <c r="AD58">
        <f t="shared" si="9"/>
        <v>0</v>
      </c>
    </row>
    <row r="59" spans="1:31" x14ac:dyDescent="0.3">
      <c r="A59" s="27" t="s">
        <v>92</v>
      </c>
      <c r="B59" s="28" t="s">
        <v>268</v>
      </c>
      <c r="C59" s="28">
        <v>295</v>
      </c>
      <c r="D59" s="28">
        <v>3</v>
      </c>
      <c r="E59" s="28">
        <v>0</v>
      </c>
      <c r="F59" s="28">
        <f t="shared" si="6"/>
        <v>0</v>
      </c>
      <c r="G59" s="28">
        <f t="shared" si="3"/>
        <v>0</v>
      </c>
      <c r="H59" s="28">
        <f t="shared" si="7"/>
        <v>3</v>
      </c>
      <c r="I59" s="43">
        <f t="shared" si="8"/>
        <v>295</v>
      </c>
      <c r="J59" s="43">
        <f t="shared" si="4"/>
        <v>2.6666666666666714</v>
      </c>
      <c r="K59" s="45" t="s">
        <v>4</v>
      </c>
      <c r="L59" s="29" t="s">
        <v>3</v>
      </c>
      <c r="M59" s="30" t="str">
        <f>IF(H59&lt;12,"N/A",COUNTIFS($H$6:$H$121,"&gt;="&amp;12,$I$6:$I$121,"&gt;"&amp;$I59)+1)</f>
        <v>N/A</v>
      </c>
      <c r="N59" s="31" t="str">
        <f>IF(OR(H59&lt;12,L59&lt;&gt;N$4),"N/A",COUNTIFS($L$6:$L$121,N$4,$H$6:$H$121,"&gt;="&amp;12,$I$6:$I$121,"&gt;"&amp;$I59)+1)</f>
        <v>N/A</v>
      </c>
      <c r="O59" s="31" t="str">
        <f>IF(OR($H59&lt;12,$L59&lt;&gt;O$4),"N/A",COUNTIFS($L$6:$L$121,O$4,$H$6:$H$121,"&gt;="&amp;12,$I$6:$I$121,"&gt;"&amp;$I59)+1)</f>
        <v>N/A</v>
      </c>
      <c r="P59" s="32" t="str">
        <f>IF(OR($H59&lt;12,$L59&lt;&gt;P$4,$K59&lt;&gt;P$5),"",COUNTIFS($L$6:$L$121,P$4,$K$6:$K$121,P$5,$H$6:$H$121,"&gt;="&amp;12,$I$6:$I$121,"&gt;"&amp;$I59)+1)</f>
        <v/>
      </c>
      <c r="Q59" s="33" t="str">
        <f>IF(OR($H59&lt;12,$L59&lt;&gt;Q$4,$K59&lt;&gt;Q$5),"",COUNTIFS($L$6:$L$121,Q$4,$K$6:$K$121,Q$5,$H$6:$H$121,"&gt;="&amp;12,$I$6:$I$121,"&gt;"&amp;$I59)+1)</f>
        <v/>
      </c>
      <c r="R59" s="33" t="str">
        <f>IF(OR($H59&lt;12,$L59&lt;&gt;R$4,$K59&lt;&gt;R$5),"",COUNTIFS($L$6:$L$121,R$4,$K$6:$K$121,R$5,$H$6:$H$121,"&gt;="&amp;12,$I$6:$I$121,"&gt;"&amp;$I59)+1)</f>
        <v/>
      </c>
      <c r="S59" s="33" t="str">
        <f>IF(OR($H59&lt;12,$L59&lt;&gt;S$4,$K59&lt;&gt;S$5),"",COUNTIFS($L$6:$L$121,S$4,$K$6:$K$121,S$5,$H$6:$H$121,"&gt;="&amp;12,$I$6:$I$121,"&gt;"&amp;$I59)+1)</f>
        <v/>
      </c>
      <c r="T59" s="33" t="str">
        <f>IF(OR($H59&lt;12,$L59&lt;&gt;T$4,$K59&lt;&gt;T$5),"",COUNTIFS($L$6:$L$121,T$4,$K$6:$K$121,T$5,$H$6:$H$121,"&gt;="&amp;12,$I$6:$I$121,"&gt;"&amp;$I59)+1)</f>
        <v/>
      </c>
      <c r="U59" s="33" t="str">
        <f>IF(OR($H59&lt;12,$L59&lt;&gt;U$4,$K59&lt;&gt;U$5),"",COUNTIFS($L$6:$L$121,U$4,$K$6:$K$121,U$5,$H$6:$H$121,"&gt;="&amp;12,$I$6:$I$121,"&gt;"&amp;$I59)+1)</f>
        <v/>
      </c>
      <c r="V59" s="34" t="str">
        <f>IF(OR($H59&lt;12,$L59&lt;&gt;V$4,$K59&lt;&gt;V$5),"",COUNTIFS($L$6:$L$121,V$4,$K$6:$K$121,V$5,$H$6:$H$121,"&gt;="&amp;12,$I$6:$I$121,"&gt;"&amp;$I59)+1)</f>
        <v/>
      </c>
      <c r="W59" s="32" t="str">
        <f>IF(OR($H59&lt;12,$L59&lt;&gt;W$4,$K59&lt;&gt;W$5),"",COUNTIFS($L$6:$L$121,W$4,$K$6:$K$121,W$5,$H$6:$H$121,"&gt;="&amp;12,$I$6:$I$121,"&gt;"&amp;$I59)+1)</f>
        <v/>
      </c>
      <c r="X59" s="33" t="str">
        <f>IF(OR($H59&lt;12,$L59&lt;&gt;X$4,$K59&lt;&gt;X$5),"",COUNTIFS($L$6:$L$121,X$4,$K$6:$K$121,X$5,$H$6:$H$121,"&gt;="&amp;12,$I$6:$I$121,"&gt;"&amp;$I59)+1)</f>
        <v/>
      </c>
      <c r="Y59" s="33" t="str">
        <f>IF(OR($H59&lt;12,$L59&lt;&gt;Y$4,$K59&lt;&gt;Y$5),"",COUNTIFS($L$6:$L$121,Y$4,$K$6:$K$121,Y$5,$H$6:$H$121,"&gt;="&amp;12,$I$6:$I$121,"&gt;"&amp;$I59)+1)</f>
        <v/>
      </c>
      <c r="Z59" s="33" t="str">
        <f>IF(OR($H59&lt;12,$L59&lt;&gt;Z$4,$K59&lt;&gt;Z$5),"",COUNTIFS($L$6:$L$121,Z$4,$K$6:$K$121,Z$5,$H$6:$H$121,"&gt;="&amp;12,$I$6:$I$121,"&gt;"&amp;$I59)+1)</f>
        <v/>
      </c>
      <c r="AA59" s="33" t="str">
        <f>IF(OR($H59&lt;12,$L59&lt;&gt;AA$4,$K59&lt;&gt;AA$5),"",COUNTIFS($L$6:$L$121,AA$4,$K$6:$K$121,AA$5,$H$6:$H$121,"&gt;="&amp;12,$I$6:$I$121,"&gt;"&amp;$I59)+1)</f>
        <v/>
      </c>
      <c r="AB59" s="33" t="str">
        <f>IF(OR($H59&lt;12,$L59&lt;&gt;AB$4,$K59&lt;&gt;AB$5),"",COUNTIFS($L$6:$L$121,AB$4,$K$6:$K$121,AB$5,$H$6:$H$121,"&gt;="&amp;12,$I$6:$I$121,"&gt;"&amp;$I59)+1)</f>
        <v/>
      </c>
      <c r="AC59" s="34" t="str">
        <f>IF(OR($H59&lt;12,$L59&lt;&gt;AC$4,$K59&lt;&gt;AC$5),"",COUNTIFS($L$6:$L$121,AC$4,$K$6:$K$121,AC$5,$H$6:$H$121,"&gt;="&amp;12,$I$6:$I$121,"&gt;"&amp;$I59)+1)</f>
        <v/>
      </c>
      <c r="AD59">
        <f t="shared" si="9"/>
        <v>0</v>
      </c>
      <c r="AE59" s="1"/>
    </row>
    <row r="60" spans="1:31" x14ac:dyDescent="0.3">
      <c r="A60" s="27" t="s">
        <v>70</v>
      </c>
      <c r="B60" s="28" t="s">
        <v>268</v>
      </c>
      <c r="C60" s="28">
        <v>269</v>
      </c>
      <c r="D60" s="28">
        <v>3</v>
      </c>
      <c r="E60" s="28">
        <v>0</v>
      </c>
      <c r="F60" s="28">
        <f t="shared" si="6"/>
        <v>0</v>
      </c>
      <c r="G60" s="28">
        <f t="shared" si="3"/>
        <v>0</v>
      </c>
      <c r="H60" s="28">
        <f t="shared" si="7"/>
        <v>3</v>
      </c>
      <c r="I60" s="43">
        <f t="shared" si="8"/>
        <v>269</v>
      </c>
      <c r="J60" s="43">
        <f t="shared" si="4"/>
        <v>11.333333333333329</v>
      </c>
      <c r="K60" s="45" t="s">
        <v>8</v>
      </c>
      <c r="L60" s="29" t="s">
        <v>3</v>
      </c>
      <c r="M60" s="30" t="str">
        <f>IF(H60&lt;12,"N/A",COUNTIFS($H$6:$H$121,"&gt;="&amp;12,$I$6:$I$121,"&gt;"&amp;$I60)+1)</f>
        <v>N/A</v>
      </c>
      <c r="N60" s="31" t="str">
        <f>IF(OR(H60&lt;12,L60&lt;&gt;N$4),"N/A",COUNTIFS($L$6:$L$121,N$4,$H$6:$H$121,"&gt;="&amp;12,$I$6:$I$121,"&gt;"&amp;$I60)+1)</f>
        <v>N/A</v>
      </c>
      <c r="O60" s="31" t="str">
        <f>IF(OR($H60&lt;12,$L60&lt;&gt;O$4),"N/A",COUNTIFS($L$6:$L$121,O$4,$H$6:$H$121,"&gt;="&amp;12,$I$6:$I$121,"&gt;"&amp;$I60)+1)</f>
        <v>N/A</v>
      </c>
      <c r="P60" s="32" t="str">
        <f>IF(OR($H60&lt;12,$L60&lt;&gt;P$4,$K60&lt;&gt;P$5),"",COUNTIFS($L$6:$L$121,P$4,$K$6:$K$121,P$5,$H$6:$H$121,"&gt;="&amp;12,$I$6:$I$121,"&gt;"&amp;$I60)+1)</f>
        <v/>
      </c>
      <c r="Q60" s="33" t="str">
        <f>IF(OR($H60&lt;12,$L60&lt;&gt;Q$4,$K60&lt;&gt;Q$5),"",COUNTIFS($L$6:$L$121,Q$4,$K$6:$K$121,Q$5,$H$6:$H$121,"&gt;="&amp;12,$I$6:$I$121,"&gt;"&amp;$I60)+1)</f>
        <v/>
      </c>
      <c r="R60" s="33" t="str">
        <f>IF(OR($H60&lt;12,$L60&lt;&gt;R$4,$K60&lt;&gt;R$5),"",COUNTIFS($L$6:$L$121,R$4,$K$6:$K$121,R$5,$H$6:$H$121,"&gt;="&amp;12,$I$6:$I$121,"&gt;"&amp;$I60)+1)</f>
        <v/>
      </c>
      <c r="S60" s="33" t="str">
        <f>IF(OR($H60&lt;12,$L60&lt;&gt;S$4,$K60&lt;&gt;S$5),"",COUNTIFS($L$6:$L$121,S$4,$K$6:$K$121,S$5,$H$6:$H$121,"&gt;="&amp;12,$I$6:$I$121,"&gt;"&amp;$I60)+1)</f>
        <v/>
      </c>
      <c r="T60" s="33" t="str">
        <f>IF(OR($H60&lt;12,$L60&lt;&gt;T$4,$K60&lt;&gt;T$5),"",COUNTIFS($L$6:$L$121,T$4,$K$6:$K$121,T$5,$H$6:$H$121,"&gt;="&amp;12,$I$6:$I$121,"&gt;"&amp;$I60)+1)</f>
        <v/>
      </c>
      <c r="U60" s="33" t="str">
        <f>IF(OR($H60&lt;12,$L60&lt;&gt;U$4,$K60&lt;&gt;U$5),"",COUNTIFS($L$6:$L$121,U$4,$K$6:$K$121,U$5,$H$6:$H$121,"&gt;="&amp;12,$I$6:$I$121,"&gt;"&amp;$I60)+1)</f>
        <v/>
      </c>
      <c r="V60" s="34" t="str">
        <f>IF(OR($H60&lt;12,$L60&lt;&gt;V$4,$K60&lt;&gt;V$5),"",COUNTIFS($L$6:$L$121,V$4,$K$6:$K$121,V$5,$H$6:$H$121,"&gt;="&amp;12,$I$6:$I$121,"&gt;"&amp;$I60)+1)</f>
        <v/>
      </c>
      <c r="W60" s="32" t="str">
        <f>IF(OR($H60&lt;12,$L60&lt;&gt;W$4,$K60&lt;&gt;W$5),"",COUNTIFS($L$6:$L$121,W$4,$K$6:$K$121,W$5,$H$6:$H$121,"&gt;="&amp;12,$I$6:$I$121,"&gt;"&amp;$I60)+1)</f>
        <v/>
      </c>
      <c r="X60" s="33" t="str">
        <f>IF(OR($H60&lt;12,$L60&lt;&gt;X$4,$K60&lt;&gt;X$5),"",COUNTIFS($L$6:$L$121,X$4,$K$6:$K$121,X$5,$H$6:$H$121,"&gt;="&amp;12,$I$6:$I$121,"&gt;"&amp;$I60)+1)</f>
        <v/>
      </c>
      <c r="Y60" s="33" t="str">
        <f>IF(OR($H60&lt;12,$L60&lt;&gt;Y$4,$K60&lt;&gt;Y$5),"",COUNTIFS($L$6:$L$121,Y$4,$K$6:$K$121,Y$5,$H$6:$H$121,"&gt;="&amp;12,$I$6:$I$121,"&gt;"&amp;$I60)+1)</f>
        <v/>
      </c>
      <c r="Z60" s="33" t="str">
        <f>IF(OR($H60&lt;12,$L60&lt;&gt;Z$4,$K60&lt;&gt;Z$5),"",COUNTIFS($L$6:$L$121,Z$4,$K$6:$K$121,Z$5,$H$6:$H$121,"&gt;="&amp;12,$I$6:$I$121,"&gt;"&amp;$I60)+1)</f>
        <v/>
      </c>
      <c r="AA60" s="33" t="str">
        <f>IF(OR($H60&lt;12,$L60&lt;&gt;AA$4,$K60&lt;&gt;AA$5),"",COUNTIFS($L$6:$L$121,AA$4,$K$6:$K$121,AA$5,$H$6:$H$121,"&gt;="&amp;12,$I$6:$I$121,"&gt;"&amp;$I60)+1)</f>
        <v/>
      </c>
      <c r="AB60" s="33" t="str">
        <f>IF(OR($H60&lt;12,$L60&lt;&gt;AB$4,$K60&lt;&gt;AB$5),"",COUNTIFS($L$6:$L$121,AB$4,$K$6:$K$121,AB$5,$H$6:$H$121,"&gt;="&amp;12,$I$6:$I$121,"&gt;"&amp;$I60)+1)</f>
        <v/>
      </c>
      <c r="AC60" s="34" t="str">
        <f>IF(OR($H60&lt;12,$L60&lt;&gt;AC$4,$K60&lt;&gt;AC$5),"",COUNTIFS($L$6:$L$121,AC$4,$K$6:$K$121,AC$5,$H$6:$H$121,"&gt;="&amp;12,$I$6:$I$121,"&gt;"&amp;$I60)+1)</f>
        <v/>
      </c>
      <c r="AD60">
        <f t="shared" si="9"/>
        <v>0</v>
      </c>
    </row>
    <row r="61" spans="1:31" x14ac:dyDescent="0.3">
      <c r="A61" s="27" t="s">
        <v>120</v>
      </c>
      <c r="B61" s="28" t="s">
        <v>269</v>
      </c>
      <c r="C61" s="28">
        <v>87</v>
      </c>
      <c r="D61" s="28">
        <v>1</v>
      </c>
      <c r="E61" s="28">
        <v>2</v>
      </c>
      <c r="F61" s="28">
        <f t="shared" si="6"/>
        <v>2</v>
      </c>
      <c r="G61" s="28">
        <f t="shared" si="3"/>
        <v>174</v>
      </c>
      <c r="H61" s="28">
        <f t="shared" si="7"/>
        <v>3</v>
      </c>
      <c r="I61" s="43">
        <f t="shared" si="8"/>
        <v>261</v>
      </c>
      <c r="J61" s="43">
        <f t="shared" si="4"/>
        <v>14</v>
      </c>
      <c r="K61" s="45" t="s">
        <v>4</v>
      </c>
      <c r="L61" s="29" t="s">
        <v>2</v>
      </c>
      <c r="M61" s="30" t="str">
        <f>IF(H61&lt;12,"N/A",COUNTIFS($H$6:$H$121,"&gt;="&amp;12,$I$6:$I$121,"&gt;"&amp;$I61)+1)</f>
        <v>N/A</v>
      </c>
      <c r="N61" s="31" t="str">
        <f>IF(OR(H61&lt;12,L61&lt;&gt;N$4),"N/A",COUNTIFS($L$6:$L$121,N$4,$H$6:$H$121,"&gt;="&amp;12,$I$6:$I$121,"&gt;"&amp;$I61)+1)</f>
        <v>N/A</v>
      </c>
      <c r="O61" s="31" t="str">
        <f>IF(OR($H61&lt;12,$L61&lt;&gt;O$4),"N/A",COUNTIFS($L$6:$L$121,O$4,$H$6:$H$121,"&gt;="&amp;12,$I$6:$I$121,"&gt;"&amp;$I61)+1)</f>
        <v>N/A</v>
      </c>
      <c r="P61" s="32" t="str">
        <f>IF(OR($H61&lt;12,$L61&lt;&gt;P$4,$K61&lt;&gt;P$5),"",COUNTIFS($L$6:$L$121,P$4,$K$6:$K$121,P$5,$H$6:$H$121,"&gt;="&amp;12,$I$6:$I$121,"&gt;"&amp;$I61)+1)</f>
        <v/>
      </c>
      <c r="Q61" s="33" t="str">
        <f>IF(OR($H61&lt;12,$L61&lt;&gt;Q$4,$K61&lt;&gt;Q$5),"",COUNTIFS($L$6:$L$121,Q$4,$K$6:$K$121,Q$5,$H$6:$H$121,"&gt;="&amp;12,$I$6:$I$121,"&gt;"&amp;$I61)+1)</f>
        <v/>
      </c>
      <c r="R61" s="33" t="str">
        <f>IF(OR($H61&lt;12,$L61&lt;&gt;R$4,$K61&lt;&gt;R$5),"",COUNTIFS($L$6:$L$121,R$4,$K$6:$K$121,R$5,$H$6:$H$121,"&gt;="&amp;12,$I$6:$I$121,"&gt;"&amp;$I61)+1)</f>
        <v/>
      </c>
      <c r="S61" s="33" t="str">
        <f>IF(OR($H61&lt;12,$L61&lt;&gt;S$4,$K61&lt;&gt;S$5),"",COUNTIFS($L$6:$L$121,S$4,$K$6:$K$121,S$5,$H$6:$H$121,"&gt;="&amp;12,$I$6:$I$121,"&gt;"&amp;$I61)+1)</f>
        <v/>
      </c>
      <c r="T61" s="33" t="str">
        <f>IF(OR($H61&lt;12,$L61&lt;&gt;T$4,$K61&lt;&gt;T$5),"",COUNTIFS($L$6:$L$121,T$4,$K$6:$K$121,T$5,$H$6:$H$121,"&gt;="&amp;12,$I$6:$I$121,"&gt;"&amp;$I61)+1)</f>
        <v/>
      </c>
      <c r="U61" s="33" t="str">
        <f>IF(OR($H61&lt;12,$L61&lt;&gt;U$4,$K61&lt;&gt;U$5),"",COUNTIFS($L$6:$L$121,U$4,$K$6:$K$121,U$5,$H$6:$H$121,"&gt;="&amp;12,$I$6:$I$121,"&gt;"&amp;$I61)+1)</f>
        <v/>
      </c>
      <c r="V61" s="34" t="str">
        <f>IF(OR($H61&lt;12,$L61&lt;&gt;V$4,$K61&lt;&gt;V$5),"",COUNTIFS($L$6:$L$121,V$4,$K$6:$K$121,V$5,$H$6:$H$121,"&gt;="&amp;12,$I$6:$I$121,"&gt;"&amp;$I61)+1)</f>
        <v/>
      </c>
      <c r="W61" s="32" t="str">
        <f>IF(OR($H61&lt;12,$L61&lt;&gt;W$4,$K61&lt;&gt;W$5),"",COUNTIFS($L$6:$L$121,W$4,$K$6:$K$121,W$5,$H$6:$H$121,"&gt;="&amp;12,$I$6:$I$121,"&gt;"&amp;$I61)+1)</f>
        <v/>
      </c>
      <c r="X61" s="33" t="str">
        <f>IF(OR($H61&lt;12,$L61&lt;&gt;X$4,$K61&lt;&gt;X$5),"",COUNTIFS($L$6:$L$121,X$4,$K$6:$K$121,X$5,$H$6:$H$121,"&gt;="&amp;12,$I$6:$I$121,"&gt;"&amp;$I61)+1)</f>
        <v/>
      </c>
      <c r="Y61" s="33" t="str">
        <f>IF(OR($H61&lt;12,$L61&lt;&gt;Y$4,$K61&lt;&gt;Y$5),"",COUNTIFS($L$6:$L$121,Y$4,$K$6:$K$121,Y$5,$H$6:$H$121,"&gt;="&amp;12,$I$6:$I$121,"&gt;"&amp;$I61)+1)</f>
        <v/>
      </c>
      <c r="Z61" s="33" t="str">
        <f>IF(OR($H61&lt;12,$L61&lt;&gt;Z$4,$K61&lt;&gt;Z$5),"",COUNTIFS($L$6:$L$121,Z$4,$K$6:$K$121,Z$5,$H$6:$H$121,"&gt;="&amp;12,$I$6:$I$121,"&gt;"&amp;$I61)+1)</f>
        <v/>
      </c>
      <c r="AA61" s="33" t="str">
        <f>IF(OR($H61&lt;12,$L61&lt;&gt;AA$4,$K61&lt;&gt;AA$5),"",COUNTIFS($L$6:$L$121,AA$4,$K$6:$K$121,AA$5,$H$6:$H$121,"&gt;="&amp;12,$I$6:$I$121,"&gt;"&amp;$I61)+1)</f>
        <v/>
      </c>
      <c r="AB61" s="33" t="str">
        <f>IF(OR($H61&lt;12,$L61&lt;&gt;AB$4,$K61&lt;&gt;AB$5),"",COUNTIFS($L$6:$L$121,AB$4,$K$6:$K$121,AB$5,$H$6:$H$121,"&gt;="&amp;12,$I$6:$I$121,"&gt;"&amp;$I61)+1)</f>
        <v/>
      </c>
      <c r="AC61" s="34" t="str">
        <f>IF(OR($H61&lt;12,$L61&lt;&gt;AC$4,$K61&lt;&gt;AC$5),"",COUNTIFS($L$6:$L$121,AC$4,$K$6:$K$121,AC$5,$H$6:$H$121,"&gt;="&amp;12,$I$6:$I$121,"&gt;"&amp;$I61)+1)</f>
        <v/>
      </c>
      <c r="AD61">
        <f t="shared" si="9"/>
        <v>0</v>
      </c>
    </row>
    <row r="62" spans="1:31" x14ac:dyDescent="0.3">
      <c r="A62" s="27" t="s">
        <v>118</v>
      </c>
      <c r="B62" s="28" t="s">
        <v>270</v>
      </c>
      <c r="C62" s="28">
        <v>86</v>
      </c>
      <c r="D62" s="28">
        <v>1</v>
      </c>
      <c r="E62" s="28">
        <v>3</v>
      </c>
      <c r="F62" s="28">
        <f t="shared" si="6"/>
        <v>2</v>
      </c>
      <c r="G62" s="28">
        <f t="shared" si="3"/>
        <v>172</v>
      </c>
      <c r="H62" s="28">
        <f t="shared" si="7"/>
        <v>3</v>
      </c>
      <c r="I62" s="43">
        <f t="shared" si="8"/>
        <v>258</v>
      </c>
      <c r="J62" s="43">
        <f t="shared" si="4"/>
        <v>15</v>
      </c>
      <c r="K62" s="45" t="s">
        <v>4</v>
      </c>
      <c r="L62" s="29" t="s">
        <v>2</v>
      </c>
      <c r="M62" s="30" t="str">
        <f>IF(H62&lt;12,"N/A",COUNTIFS($H$6:$H$121,"&gt;="&amp;12,$I$6:$I$121,"&gt;"&amp;$I62)+1)</f>
        <v>N/A</v>
      </c>
      <c r="N62" s="31" t="str">
        <f>IF(OR(H62&lt;12,L62&lt;&gt;N$4),"N/A",COUNTIFS($L$6:$L$121,N$4,$H$6:$H$121,"&gt;="&amp;12,$I$6:$I$121,"&gt;"&amp;$I62)+1)</f>
        <v>N/A</v>
      </c>
      <c r="O62" s="31" t="str">
        <f>IF(OR($H62&lt;12,$L62&lt;&gt;O$4),"N/A",COUNTIFS($L$6:$L$121,O$4,$H$6:$H$121,"&gt;="&amp;12,$I$6:$I$121,"&gt;"&amp;$I62)+1)</f>
        <v>N/A</v>
      </c>
      <c r="P62" s="32" t="str">
        <f>IF(OR($H62&lt;12,$L62&lt;&gt;P$4,$K62&lt;&gt;P$5),"",COUNTIFS($L$6:$L$121,P$4,$K$6:$K$121,P$5,$H$6:$H$121,"&gt;="&amp;12,$I$6:$I$121,"&gt;"&amp;$I62)+1)</f>
        <v/>
      </c>
      <c r="Q62" s="33" t="str">
        <f>IF(OR($H62&lt;12,$L62&lt;&gt;Q$4,$K62&lt;&gt;Q$5),"",COUNTIFS($L$6:$L$121,Q$4,$K$6:$K$121,Q$5,$H$6:$H$121,"&gt;="&amp;12,$I$6:$I$121,"&gt;"&amp;$I62)+1)</f>
        <v/>
      </c>
      <c r="R62" s="33" t="str">
        <f>IF(OR($H62&lt;12,$L62&lt;&gt;R$4,$K62&lt;&gt;R$5),"",COUNTIFS($L$6:$L$121,R$4,$K$6:$K$121,R$5,$H$6:$H$121,"&gt;="&amp;12,$I$6:$I$121,"&gt;"&amp;$I62)+1)</f>
        <v/>
      </c>
      <c r="S62" s="33" t="str">
        <f>IF(OR($H62&lt;12,$L62&lt;&gt;S$4,$K62&lt;&gt;S$5),"",COUNTIFS($L$6:$L$121,S$4,$K$6:$K$121,S$5,$H$6:$H$121,"&gt;="&amp;12,$I$6:$I$121,"&gt;"&amp;$I62)+1)</f>
        <v/>
      </c>
      <c r="T62" s="33" t="str">
        <f>IF(OR($H62&lt;12,$L62&lt;&gt;T$4,$K62&lt;&gt;T$5),"",COUNTIFS($L$6:$L$121,T$4,$K$6:$K$121,T$5,$H$6:$H$121,"&gt;="&amp;12,$I$6:$I$121,"&gt;"&amp;$I62)+1)</f>
        <v/>
      </c>
      <c r="U62" s="33" t="str">
        <f>IF(OR($H62&lt;12,$L62&lt;&gt;U$4,$K62&lt;&gt;U$5),"",COUNTIFS($L$6:$L$121,U$4,$K$6:$K$121,U$5,$H$6:$H$121,"&gt;="&amp;12,$I$6:$I$121,"&gt;"&amp;$I62)+1)</f>
        <v/>
      </c>
      <c r="V62" s="34" t="str">
        <f>IF(OR($H62&lt;12,$L62&lt;&gt;V$4,$K62&lt;&gt;V$5),"",COUNTIFS($L$6:$L$121,V$4,$K$6:$K$121,V$5,$H$6:$H$121,"&gt;="&amp;12,$I$6:$I$121,"&gt;"&amp;$I62)+1)</f>
        <v/>
      </c>
      <c r="W62" s="32" t="str">
        <f>IF(OR($H62&lt;12,$L62&lt;&gt;W$4,$K62&lt;&gt;W$5),"",COUNTIFS($L$6:$L$121,W$4,$K$6:$K$121,W$5,$H$6:$H$121,"&gt;="&amp;12,$I$6:$I$121,"&gt;"&amp;$I62)+1)</f>
        <v/>
      </c>
      <c r="X62" s="33" t="str">
        <f>IF(OR($H62&lt;12,$L62&lt;&gt;X$4,$K62&lt;&gt;X$5),"",COUNTIFS($L$6:$L$121,X$4,$K$6:$K$121,X$5,$H$6:$H$121,"&gt;="&amp;12,$I$6:$I$121,"&gt;"&amp;$I62)+1)</f>
        <v/>
      </c>
      <c r="Y62" s="33" t="str">
        <f>IF(OR($H62&lt;12,$L62&lt;&gt;Y$4,$K62&lt;&gt;Y$5),"",COUNTIFS($L$6:$L$121,Y$4,$K$6:$K$121,Y$5,$H$6:$H$121,"&gt;="&amp;12,$I$6:$I$121,"&gt;"&amp;$I62)+1)</f>
        <v/>
      </c>
      <c r="Z62" s="33" t="str">
        <f>IF(OR($H62&lt;12,$L62&lt;&gt;Z$4,$K62&lt;&gt;Z$5),"",COUNTIFS($L$6:$L$121,Z$4,$K$6:$K$121,Z$5,$H$6:$H$121,"&gt;="&amp;12,$I$6:$I$121,"&gt;"&amp;$I62)+1)</f>
        <v/>
      </c>
      <c r="AA62" s="33" t="str">
        <f>IF(OR($H62&lt;12,$L62&lt;&gt;AA$4,$K62&lt;&gt;AA$5),"",COUNTIFS($L$6:$L$121,AA$4,$K$6:$K$121,AA$5,$H$6:$H$121,"&gt;="&amp;12,$I$6:$I$121,"&gt;"&amp;$I62)+1)</f>
        <v/>
      </c>
      <c r="AB62" s="33" t="str">
        <f>IF(OR($H62&lt;12,$L62&lt;&gt;AB$4,$K62&lt;&gt;AB$5),"",COUNTIFS($L$6:$L$121,AB$4,$K$6:$K$121,AB$5,$H$6:$H$121,"&gt;="&amp;12,$I$6:$I$121,"&gt;"&amp;$I62)+1)</f>
        <v/>
      </c>
      <c r="AC62" s="34" t="str">
        <f>IF(OR($H62&lt;12,$L62&lt;&gt;AC$4,$K62&lt;&gt;AC$5),"",COUNTIFS($L$6:$L$121,AC$4,$K$6:$K$121,AC$5,$H$6:$H$121,"&gt;="&amp;12,$I$6:$I$121,"&gt;"&amp;$I62)+1)</f>
        <v/>
      </c>
      <c r="AD62">
        <f t="shared" si="9"/>
        <v>0</v>
      </c>
    </row>
    <row r="63" spans="1:31" x14ac:dyDescent="0.3">
      <c r="A63" s="27" t="s">
        <v>119</v>
      </c>
      <c r="B63" s="28" t="s">
        <v>271</v>
      </c>
      <c r="C63" s="28">
        <v>85</v>
      </c>
      <c r="D63" s="28">
        <v>1</v>
      </c>
      <c r="E63" s="28">
        <v>2</v>
      </c>
      <c r="F63" s="28">
        <f t="shared" si="6"/>
        <v>2</v>
      </c>
      <c r="G63" s="28">
        <f t="shared" si="3"/>
        <v>170</v>
      </c>
      <c r="H63" s="28">
        <f t="shared" si="7"/>
        <v>3</v>
      </c>
      <c r="I63" s="43">
        <f t="shared" si="8"/>
        <v>255</v>
      </c>
      <c r="J63" s="43">
        <f t="shared" si="4"/>
        <v>16</v>
      </c>
      <c r="K63" s="45" t="s">
        <v>6</v>
      </c>
      <c r="L63" s="29" t="s">
        <v>3</v>
      </c>
      <c r="M63" s="30" t="str">
        <f>IF(H63&lt;12,"N/A",COUNTIFS($H$6:$H$121,"&gt;="&amp;12,$I$6:$I$121,"&gt;"&amp;$I63)+1)</f>
        <v>N/A</v>
      </c>
      <c r="N63" s="31" t="str">
        <f>IF(OR(H63&lt;12,L63&lt;&gt;N$4),"N/A",COUNTIFS($L$6:$L$121,N$4,$H$6:$H$121,"&gt;="&amp;12,$I$6:$I$121,"&gt;"&amp;$I63)+1)</f>
        <v>N/A</v>
      </c>
      <c r="O63" s="31" t="str">
        <f>IF(OR($H63&lt;12,$L63&lt;&gt;O$4),"N/A",COUNTIFS($L$6:$L$121,O$4,$H$6:$H$121,"&gt;="&amp;12,$I$6:$I$121,"&gt;"&amp;$I63)+1)</f>
        <v>N/A</v>
      </c>
      <c r="P63" s="32" t="str">
        <f>IF(OR($H63&lt;12,$L63&lt;&gt;P$4,$K63&lt;&gt;P$5),"",COUNTIFS($L$6:$L$121,P$4,$K$6:$K$121,P$5,$H$6:$H$121,"&gt;="&amp;12,$I$6:$I$121,"&gt;"&amp;$I63)+1)</f>
        <v/>
      </c>
      <c r="Q63" s="33" t="str">
        <f>IF(OR($H63&lt;12,$L63&lt;&gt;Q$4,$K63&lt;&gt;Q$5),"",COUNTIFS($L$6:$L$121,Q$4,$K$6:$K$121,Q$5,$H$6:$H$121,"&gt;="&amp;12,$I$6:$I$121,"&gt;"&amp;$I63)+1)</f>
        <v/>
      </c>
      <c r="R63" s="33" t="str">
        <f>IF(OR($H63&lt;12,$L63&lt;&gt;R$4,$K63&lt;&gt;R$5),"",COUNTIFS($L$6:$L$121,R$4,$K$6:$K$121,R$5,$H$6:$H$121,"&gt;="&amp;12,$I$6:$I$121,"&gt;"&amp;$I63)+1)</f>
        <v/>
      </c>
      <c r="S63" s="33" t="str">
        <f>IF(OR($H63&lt;12,$L63&lt;&gt;S$4,$K63&lt;&gt;S$5),"",COUNTIFS($L$6:$L$121,S$4,$K$6:$K$121,S$5,$H$6:$H$121,"&gt;="&amp;12,$I$6:$I$121,"&gt;"&amp;$I63)+1)</f>
        <v/>
      </c>
      <c r="T63" s="33" t="str">
        <f>IF(OR($H63&lt;12,$L63&lt;&gt;T$4,$K63&lt;&gt;T$5),"",COUNTIFS($L$6:$L$121,T$4,$K$6:$K$121,T$5,$H$6:$H$121,"&gt;="&amp;12,$I$6:$I$121,"&gt;"&amp;$I63)+1)</f>
        <v/>
      </c>
      <c r="U63" s="33" t="str">
        <f>IF(OR($H63&lt;12,$L63&lt;&gt;U$4,$K63&lt;&gt;U$5),"",COUNTIFS($L$6:$L$121,U$4,$K$6:$K$121,U$5,$H$6:$H$121,"&gt;="&amp;12,$I$6:$I$121,"&gt;"&amp;$I63)+1)</f>
        <v/>
      </c>
      <c r="V63" s="34" t="str">
        <f>IF(OR($H63&lt;12,$L63&lt;&gt;V$4,$K63&lt;&gt;V$5),"",COUNTIFS($L$6:$L$121,V$4,$K$6:$K$121,V$5,$H$6:$H$121,"&gt;="&amp;12,$I$6:$I$121,"&gt;"&amp;$I63)+1)</f>
        <v/>
      </c>
      <c r="W63" s="32" t="str">
        <f>IF(OR($H63&lt;12,$L63&lt;&gt;W$4,$K63&lt;&gt;W$5),"",COUNTIFS($L$6:$L$121,W$4,$K$6:$K$121,W$5,$H$6:$H$121,"&gt;="&amp;12,$I$6:$I$121,"&gt;"&amp;$I63)+1)</f>
        <v/>
      </c>
      <c r="X63" s="33" t="str">
        <f>IF(OR($H63&lt;12,$L63&lt;&gt;X$4,$K63&lt;&gt;X$5),"",COUNTIFS($L$6:$L$121,X$4,$K$6:$K$121,X$5,$H$6:$H$121,"&gt;="&amp;12,$I$6:$I$121,"&gt;"&amp;$I63)+1)</f>
        <v/>
      </c>
      <c r="Y63" s="33" t="str">
        <f>IF(OR($H63&lt;12,$L63&lt;&gt;Y$4,$K63&lt;&gt;Y$5),"",COUNTIFS($L$6:$L$121,Y$4,$K$6:$K$121,Y$5,$H$6:$H$121,"&gt;="&amp;12,$I$6:$I$121,"&gt;"&amp;$I63)+1)</f>
        <v/>
      </c>
      <c r="Z63" s="33" t="str">
        <f>IF(OR($H63&lt;12,$L63&lt;&gt;Z$4,$K63&lt;&gt;Z$5),"",COUNTIFS($L$6:$L$121,Z$4,$K$6:$K$121,Z$5,$H$6:$H$121,"&gt;="&amp;12,$I$6:$I$121,"&gt;"&amp;$I63)+1)</f>
        <v/>
      </c>
      <c r="AA63" s="33" t="str">
        <f>IF(OR($H63&lt;12,$L63&lt;&gt;AA$4,$K63&lt;&gt;AA$5),"",COUNTIFS($L$6:$L$121,AA$4,$K$6:$K$121,AA$5,$H$6:$H$121,"&gt;="&amp;12,$I$6:$I$121,"&gt;"&amp;$I63)+1)</f>
        <v/>
      </c>
      <c r="AB63" s="33" t="str">
        <f>IF(OR($H63&lt;12,$L63&lt;&gt;AB$4,$K63&lt;&gt;AB$5),"",COUNTIFS($L$6:$L$121,AB$4,$K$6:$K$121,AB$5,$H$6:$H$121,"&gt;="&amp;12,$I$6:$I$121,"&gt;"&amp;$I63)+1)</f>
        <v/>
      </c>
      <c r="AC63" s="34" t="str">
        <f>IF(OR($H63&lt;12,$L63&lt;&gt;AC$4,$K63&lt;&gt;AC$5),"",COUNTIFS($L$6:$L$121,AC$4,$K$6:$K$121,AC$5,$H$6:$H$121,"&gt;="&amp;12,$I$6:$I$121,"&gt;"&amp;$I63)+1)</f>
        <v/>
      </c>
      <c r="AD63">
        <f t="shared" si="9"/>
        <v>0</v>
      </c>
    </row>
    <row r="64" spans="1:31" x14ac:dyDescent="0.3">
      <c r="A64" s="27" t="s">
        <v>121</v>
      </c>
      <c r="B64" s="28" t="s">
        <v>272</v>
      </c>
      <c r="C64" s="28">
        <v>77</v>
      </c>
      <c r="D64" s="28">
        <v>1</v>
      </c>
      <c r="E64" s="28">
        <v>2</v>
      </c>
      <c r="F64" s="28">
        <f t="shared" si="6"/>
        <v>2</v>
      </c>
      <c r="G64" s="28">
        <f t="shared" si="3"/>
        <v>154</v>
      </c>
      <c r="H64" s="28">
        <f t="shared" si="7"/>
        <v>3</v>
      </c>
      <c r="I64" s="43">
        <f t="shared" si="8"/>
        <v>231</v>
      </c>
      <c r="J64" s="43">
        <f t="shared" si="4"/>
        <v>24</v>
      </c>
      <c r="K64" s="45" t="s">
        <v>4</v>
      </c>
      <c r="L64" s="29" t="s">
        <v>3</v>
      </c>
      <c r="M64" s="30" t="str">
        <f>IF(H64&lt;12,"N/A",COUNTIFS($H$6:$H$121,"&gt;="&amp;12,$I$6:$I$121,"&gt;"&amp;$I64)+1)</f>
        <v>N/A</v>
      </c>
      <c r="N64" s="31" t="str">
        <f>IF(OR(H64&lt;12,L64&lt;&gt;N$4),"N/A",COUNTIFS($L$6:$L$121,N$4,$H$6:$H$121,"&gt;="&amp;12,$I$6:$I$121,"&gt;"&amp;$I64)+1)</f>
        <v>N/A</v>
      </c>
      <c r="O64" s="31" t="str">
        <f>IF(OR($H64&lt;12,$L64&lt;&gt;O$4),"N/A",COUNTIFS($L$6:$L$121,O$4,$H$6:$H$121,"&gt;="&amp;12,$I$6:$I$121,"&gt;"&amp;$I64)+1)</f>
        <v>N/A</v>
      </c>
      <c r="P64" s="32" t="str">
        <f>IF(OR($H64&lt;12,$L64&lt;&gt;P$4,$K64&lt;&gt;P$5),"",COUNTIFS($L$6:$L$121,P$4,$K$6:$K$121,P$5,$H$6:$H$121,"&gt;="&amp;12,$I$6:$I$121,"&gt;"&amp;$I64)+1)</f>
        <v/>
      </c>
      <c r="Q64" s="33" t="str">
        <f>IF(OR($H64&lt;12,$L64&lt;&gt;Q$4,$K64&lt;&gt;Q$5),"",COUNTIFS($L$6:$L$121,Q$4,$K$6:$K$121,Q$5,$H$6:$H$121,"&gt;="&amp;12,$I$6:$I$121,"&gt;"&amp;$I64)+1)</f>
        <v/>
      </c>
      <c r="R64" s="33" t="str">
        <f>IF(OR($H64&lt;12,$L64&lt;&gt;R$4,$K64&lt;&gt;R$5),"",COUNTIFS($L$6:$L$121,R$4,$K$6:$K$121,R$5,$H$6:$H$121,"&gt;="&amp;12,$I$6:$I$121,"&gt;"&amp;$I64)+1)</f>
        <v/>
      </c>
      <c r="S64" s="33" t="str">
        <f>IF(OR($H64&lt;12,$L64&lt;&gt;S$4,$K64&lt;&gt;S$5),"",COUNTIFS($L$6:$L$121,S$4,$K$6:$K$121,S$5,$H$6:$H$121,"&gt;="&amp;12,$I$6:$I$121,"&gt;"&amp;$I64)+1)</f>
        <v/>
      </c>
      <c r="T64" s="33" t="str">
        <f>IF(OR($H64&lt;12,$L64&lt;&gt;T$4,$K64&lt;&gt;T$5),"",COUNTIFS($L$6:$L$121,T$4,$K$6:$K$121,T$5,$H$6:$H$121,"&gt;="&amp;12,$I$6:$I$121,"&gt;"&amp;$I64)+1)</f>
        <v/>
      </c>
      <c r="U64" s="33" t="str">
        <f>IF(OR($H64&lt;12,$L64&lt;&gt;U$4,$K64&lt;&gt;U$5),"",COUNTIFS($L$6:$L$121,U$4,$K$6:$K$121,U$5,$H$6:$H$121,"&gt;="&amp;12,$I$6:$I$121,"&gt;"&amp;$I64)+1)</f>
        <v/>
      </c>
      <c r="V64" s="34" t="str">
        <f>IF(OR($H64&lt;12,$L64&lt;&gt;V$4,$K64&lt;&gt;V$5),"",COUNTIFS($L$6:$L$121,V$4,$K$6:$K$121,V$5,$H$6:$H$121,"&gt;="&amp;12,$I$6:$I$121,"&gt;"&amp;$I64)+1)</f>
        <v/>
      </c>
      <c r="W64" s="32" t="str">
        <f>IF(OR($H64&lt;12,$L64&lt;&gt;W$4,$K64&lt;&gt;W$5),"",COUNTIFS($L$6:$L$121,W$4,$K$6:$K$121,W$5,$H$6:$H$121,"&gt;="&amp;12,$I$6:$I$121,"&gt;"&amp;$I64)+1)</f>
        <v/>
      </c>
      <c r="X64" s="33" t="str">
        <f>IF(OR($H64&lt;12,$L64&lt;&gt;X$4,$K64&lt;&gt;X$5),"",COUNTIFS($L$6:$L$121,X$4,$K$6:$K$121,X$5,$H$6:$H$121,"&gt;="&amp;12,$I$6:$I$121,"&gt;"&amp;$I64)+1)</f>
        <v/>
      </c>
      <c r="Y64" s="33" t="str">
        <f>IF(OR($H64&lt;12,$L64&lt;&gt;Y$4,$K64&lt;&gt;Y$5),"",COUNTIFS($L$6:$L$121,Y$4,$K$6:$K$121,Y$5,$H$6:$H$121,"&gt;="&amp;12,$I$6:$I$121,"&gt;"&amp;$I64)+1)</f>
        <v/>
      </c>
      <c r="Z64" s="33" t="str">
        <f>IF(OR($H64&lt;12,$L64&lt;&gt;Z$4,$K64&lt;&gt;Z$5),"",COUNTIFS($L$6:$L$121,Z$4,$K$6:$K$121,Z$5,$H$6:$H$121,"&gt;="&amp;12,$I$6:$I$121,"&gt;"&amp;$I64)+1)</f>
        <v/>
      </c>
      <c r="AA64" s="33" t="str">
        <f>IF(OR($H64&lt;12,$L64&lt;&gt;AA$4,$K64&lt;&gt;AA$5),"",COUNTIFS($L$6:$L$121,AA$4,$K$6:$K$121,AA$5,$H$6:$H$121,"&gt;="&amp;12,$I$6:$I$121,"&gt;"&amp;$I64)+1)</f>
        <v/>
      </c>
      <c r="AB64" s="33" t="str">
        <f>IF(OR($H64&lt;12,$L64&lt;&gt;AB$4,$K64&lt;&gt;AB$5),"",COUNTIFS($L$6:$L$121,AB$4,$K$6:$K$121,AB$5,$H$6:$H$121,"&gt;="&amp;12,$I$6:$I$121,"&gt;"&amp;$I64)+1)</f>
        <v/>
      </c>
      <c r="AC64" s="34" t="str">
        <f>IF(OR($H64&lt;12,$L64&lt;&gt;AC$4,$K64&lt;&gt;AC$5),"",COUNTIFS($L$6:$L$121,AC$4,$K$6:$K$121,AC$5,$H$6:$H$121,"&gt;="&amp;12,$I$6:$I$121,"&gt;"&amp;$I64)+1)</f>
        <v/>
      </c>
      <c r="AD64">
        <f t="shared" si="9"/>
        <v>0</v>
      </c>
    </row>
    <row r="65" spans="1:31" x14ac:dyDescent="0.3">
      <c r="A65" s="27" t="s">
        <v>132</v>
      </c>
      <c r="B65" s="28" t="s">
        <v>268</v>
      </c>
      <c r="C65" s="28">
        <v>231</v>
      </c>
      <c r="D65" s="28">
        <v>3</v>
      </c>
      <c r="E65" s="28">
        <v>0</v>
      </c>
      <c r="F65" s="28">
        <f t="shared" si="6"/>
        <v>0</v>
      </c>
      <c r="G65" s="28">
        <f t="shared" si="3"/>
        <v>0</v>
      </c>
      <c r="H65" s="28">
        <f t="shared" si="7"/>
        <v>3</v>
      </c>
      <c r="I65" s="43">
        <f t="shared" si="8"/>
        <v>231</v>
      </c>
      <c r="J65" s="43">
        <f t="shared" si="4"/>
        <v>24</v>
      </c>
      <c r="K65" s="45" t="s">
        <v>5</v>
      </c>
      <c r="L65" s="29" t="s">
        <v>2</v>
      </c>
      <c r="M65" s="30" t="str">
        <f>IF(H65&lt;12,"N/A",COUNTIFS($H$6:$H$121,"&gt;="&amp;12,$I$6:$I$121,"&gt;"&amp;$I65)+1)</f>
        <v>N/A</v>
      </c>
      <c r="N65" s="31" t="str">
        <f>IF(OR(H65&lt;12,L65&lt;&gt;N$4),"N/A",COUNTIFS($L$6:$L$121,N$4,$H$6:$H$121,"&gt;="&amp;12,$I$6:$I$121,"&gt;"&amp;$I65)+1)</f>
        <v>N/A</v>
      </c>
      <c r="O65" s="31" t="str">
        <f>IF(OR($H65&lt;12,$L65&lt;&gt;O$4),"N/A",COUNTIFS($L$6:$L$121,O$4,$H$6:$H$121,"&gt;="&amp;12,$I$6:$I$121,"&gt;"&amp;$I65)+1)</f>
        <v>N/A</v>
      </c>
      <c r="P65" s="32" t="str">
        <f>IF(OR($H65&lt;12,$L65&lt;&gt;P$4,$K65&lt;&gt;P$5),"",COUNTIFS($L$6:$L$121,P$4,$K$6:$K$121,P$5,$H$6:$H$121,"&gt;="&amp;12,$I$6:$I$121,"&gt;"&amp;$I65)+1)</f>
        <v/>
      </c>
      <c r="Q65" s="33" t="str">
        <f>IF(OR($H65&lt;12,$L65&lt;&gt;Q$4,$K65&lt;&gt;Q$5),"",COUNTIFS($L$6:$L$121,Q$4,$K$6:$K$121,Q$5,$H$6:$H$121,"&gt;="&amp;12,$I$6:$I$121,"&gt;"&amp;$I65)+1)</f>
        <v/>
      </c>
      <c r="R65" s="33" t="str">
        <f>IF(OR($H65&lt;12,$L65&lt;&gt;R$4,$K65&lt;&gt;R$5),"",COUNTIFS($L$6:$L$121,R$4,$K$6:$K$121,R$5,$H$6:$H$121,"&gt;="&amp;12,$I$6:$I$121,"&gt;"&amp;$I65)+1)</f>
        <v/>
      </c>
      <c r="S65" s="33" t="str">
        <f>IF(OR($H65&lt;12,$L65&lt;&gt;S$4,$K65&lt;&gt;S$5),"",COUNTIFS($L$6:$L$121,S$4,$K$6:$K$121,S$5,$H$6:$H$121,"&gt;="&amp;12,$I$6:$I$121,"&gt;"&amp;$I65)+1)</f>
        <v/>
      </c>
      <c r="T65" s="33" t="str">
        <f>IF(OR($H65&lt;12,$L65&lt;&gt;T$4,$K65&lt;&gt;T$5),"",COUNTIFS($L$6:$L$121,T$4,$K$6:$K$121,T$5,$H$6:$H$121,"&gt;="&amp;12,$I$6:$I$121,"&gt;"&amp;$I65)+1)</f>
        <v/>
      </c>
      <c r="U65" s="33" t="str">
        <f>IF(OR($H65&lt;12,$L65&lt;&gt;U$4,$K65&lt;&gt;U$5),"",COUNTIFS($L$6:$L$121,U$4,$K$6:$K$121,U$5,$H$6:$H$121,"&gt;="&amp;12,$I$6:$I$121,"&gt;"&amp;$I65)+1)</f>
        <v/>
      </c>
      <c r="V65" s="34" t="str">
        <f>IF(OR($H65&lt;12,$L65&lt;&gt;V$4,$K65&lt;&gt;V$5),"",COUNTIFS($L$6:$L$121,V$4,$K$6:$K$121,V$5,$H$6:$H$121,"&gt;="&amp;12,$I$6:$I$121,"&gt;"&amp;$I65)+1)</f>
        <v/>
      </c>
      <c r="W65" s="32" t="str">
        <f>IF(OR($H65&lt;12,$L65&lt;&gt;W$4,$K65&lt;&gt;W$5),"",COUNTIFS($L$6:$L$121,W$4,$K$6:$K$121,W$5,$H$6:$H$121,"&gt;="&amp;12,$I$6:$I$121,"&gt;"&amp;$I65)+1)</f>
        <v/>
      </c>
      <c r="X65" s="33" t="str">
        <f>IF(OR($H65&lt;12,$L65&lt;&gt;X$4,$K65&lt;&gt;X$5),"",COUNTIFS($L$6:$L$121,X$4,$K$6:$K$121,X$5,$H$6:$H$121,"&gt;="&amp;12,$I$6:$I$121,"&gt;"&amp;$I65)+1)</f>
        <v/>
      </c>
      <c r="Y65" s="33" t="str">
        <f>IF(OR($H65&lt;12,$L65&lt;&gt;Y$4,$K65&lt;&gt;Y$5),"",COUNTIFS($L$6:$L$121,Y$4,$K$6:$K$121,Y$5,$H$6:$H$121,"&gt;="&amp;12,$I$6:$I$121,"&gt;"&amp;$I65)+1)</f>
        <v/>
      </c>
      <c r="Z65" s="33" t="str">
        <f>IF(OR($H65&lt;12,$L65&lt;&gt;Z$4,$K65&lt;&gt;Z$5),"",COUNTIFS($L$6:$L$121,Z$4,$K$6:$K$121,Z$5,$H$6:$H$121,"&gt;="&amp;12,$I$6:$I$121,"&gt;"&amp;$I65)+1)</f>
        <v/>
      </c>
      <c r="AA65" s="33" t="str">
        <f>IF(OR($H65&lt;12,$L65&lt;&gt;AA$4,$K65&lt;&gt;AA$5),"",COUNTIFS($L$6:$L$121,AA$4,$K$6:$K$121,AA$5,$H$6:$H$121,"&gt;="&amp;12,$I$6:$I$121,"&gt;"&amp;$I65)+1)</f>
        <v/>
      </c>
      <c r="AB65" s="33" t="str">
        <f>IF(OR($H65&lt;12,$L65&lt;&gt;AB$4,$K65&lt;&gt;AB$5),"",COUNTIFS($L$6:$L$121,AB$4,$K$6:$K$121,AB$5,$H$6:$H$121,"&gt;="&amp;12,$I$6:$I$121,"&gt;"&amp;$I65)+1)</f>
        <v/>
      </c>
      <c r="AC65" s="34" t="str">
        <f>IF(OR($H65&lt;12,$L65&lt;&gt;AC$4,$K65&lt;&gt;AC$5),"",COUNTIFS($L$6:$L$121,AC$4,$K$6:$K$121,AC$5,$H$6:$H$121,"&gt;="&amp;12,$I$6:$I$121,"&gt;"&amp;$I65)+1)</f>
        <v/>
      </c>
      <c r="AD65">
        <f t="shared" si="9"/>
        <v>0</v>
      </c>
      <c r="AE65" s="1"/>
    </row>
    <row r="66" spans="1:31" x14ac:dyDescent="0.3">
      <c r="A66" s="27" t="s">
        <v>116</v>
      </c>
      <c r="B66" s="28" t="s">
        <v>270</v>
      </c>
      <c r="C66" s="28">
        <v>75</v>
      </c>
      <c r="D66" s="28">
        <v>1</v>
      </c>
      <c r="E66" s="28">
        <v>3</v>
      </c>
      <c r="F66" s="28">
        <f t="shared" si="6"/>
        <v>2</v>
      </c>
      <c r="G66" s="28">
        <f t="shared" si="3"/>
        <v>150</v>
      </c>
      <c r="H66" s="28">
        <f t="shared" si="7"/>
        <v>3</v>
      </c>
      <c r="I66" s="43">
        <f t="shared" si="8"/>
        <v>225</v>
      </c>
      <c r="J66" s="43">
        <f t="shared" si="4"/>
        <v>26</v>
      </c>
      <c r="K66" s="45" t="s">
        <v>4</v>
      </c>
      <c r="L66" s="29" t="s">
        <v>2</v>
      </c>
      <c r="M66" s="30" t="str">
        <f>IF(H66&lt;12,"N/A",COUNTIFS($H$6:$H$121,"&gt;="&amp;12,$I$6:$I$121,"&gt;"&amp;$I66)+1)</f>
        <v>N/A</v>
      </c>
      <c r="N66" s="31" t="str">
        <f>IF(OR(H66&lt;12,L66&lt;&gt;N$4),"N/A",COUNTIFS($L$6:$L$121,N$4,$H$6:$H$121,"&gt;="&amp;12,$I$6:$I$121,"&gt;"&amp;$I66)+1)</f>
        <v>N/A</v>
      </c>
      <c r="O66" s="31" t="str">
        <f>IF(OR($H66&lt;12,$L66&lt;&gt;O$4),"N/A",COUNTIFS($L$6:$L$121,O$4,$H$6:$H$121,"&gt;="&amp;12,$I$6:$I$121,"&gt;"&amp;$I66)+1)</f>
        <v>N/A</v>
      </c>
      <c r="P66" s="32" t="str">
        <f>IF(OR($H66&lt;12,$L66&lt;&gt;P$4,$K66&lt;&gt;P$5),"",COUNTIFS($L$6:$L$121,P$4,$K$6:$K$121,P$5,$H$6:$H$121,"&gt;="&amp;12,$I$6:$I$121,"&gt;"&amp;$I66)+1)</f>
        <v/>
      </c>
      <c r="Q66" s="33" t="str">
        <f>IF(OR($H66&lt;12,$L66&lt;&gt;Q$4,$K66&lt;&gt;Q$5),"",COUNTIFS($L$6:$L$121,Q$4,$K$6:$K$121,Q$5,$H$6:$H$121,"&gt;="&amp;12,$I$6:$I$121,"&gt;"&amp;$I66)+1)</f>
        <v/>
      </c>
      <c r="R66" s="33" t="str">
        <f>IF(OR($H66&lt;12,$L66&lt;&gt;R$4,$K66&lt;&gt;R$5),"",COUNTIFS($L$6:$L$121,R$4,$K$6:$K$121,R$5,$H$6:$H$121,"&gt;="&amp;12,$I$6:$I$121,"&gt;"&amp;$I66)+1)</f>
        <v/>
      </c>
      <c r="S66" s="33" t="str">
        <f>IF(OR($H66&lt;12,$L66&lt;&gt;S$4,$K66&lt;&gt;S$5),"",COUNTIFS($L$6:$L$121,S$4,$K$6:$K$121,S$5,$H$6:$H$121,"&gt;="&amp;12,$I$6:$I$121,"&gt;"&amp;$I66)+1)</f>
        <v/>
      </c>
      <c r="T66" s="33" t="str">
        <f>IF(OR($H66&lt;12,$L66&lt;&gt;T$4,$K66&lt;&gt;T$5),"",COUNTIFS($L$6:$L$121,T$4,$K$6:$K$121,T$5,$H$6:$H$121,"&gt;="&amp;12,$I$6:$I$121,"&gt;"&amp;$I66)+1)</f>
        <v/>
      </c>
      <c r="U66" s="33" t="str">
        <f>IF(OR($H66&lt;12,$L66&lt;&gt;U$4,$K66&lt;&gt;U$5),"",COUNTIFS($L$6:$L$121,U$4,$K$6:$K$121,U$5,$H$6:$H$121,"&gt;="&amp;12,$I$6:$I$121,"&gt;"&amp;$I66)+1)</f>
        <v/>
      </c>
      <c r="V66" s="34" t="str">
        <f>IF(OR($H66&lt;12,$L66&lt;&gt;V$4,$K66&lt;&gt;V$5),"",COUNTIFS($L$6:$L$121,V$4,$K$6:$K$121,V$5,$H$6:$H$121,"&gt;="&amp;12,$I$6:$I$121,"&gt;"&amp;$I66)+1)</f>
        <v/>
      </c>
      <c r="W66" s="32" t="str">
        <f>IF(OR($H66&lt;12,$L66&lt;&gt;W$4,$K66&lt;&gt;W$5),"",COUNTIFS($L$6:$L$121,W$4,$K$6:$K$121,W$5,$H$6:$H$121,"&gt;="&amp;12,$I$6:$I$121,"&gt;"&amp;$I66)+1)</f>
        <v/>
      </c>
      <c r="X66" s="33" t="str">
        <f>IF(OR($H66&lt;12,$L66&lt;&gt;X$4,$K66&lt;&gt;X$5),"",COUNTIFS($L$6:$L$121,X$4,$K$6:$K$121,X$5,$H$6:$H$121,"&gt;="&amp;12,$I$6:$I$121,"&gt;"&amp;$I66)+1)</f>
        <v/>
      </c>
      <c r="Y66" s="33" t="str">
        <f>IF(OR($H66&lt;12,$L66&lt;&gt;Y$4,$K66&lt;&gt;Y$5),"",COUNTIFS($L$6:$L$121,Y$4,$K$6:$K$121,Y$5,$H$6:$H$121,"&gt;="&amp;12,$I$6:$I$121,"&gt;"&amp;$I66)+1)</f>
        <v/>
      </c>
      <c r="Z66" s="33" t="str">
        <f>IF(OR($H66&lt;12,$L66&lt;&gt;Z$4,$K66&lt;&gt;Z$5),"",COUNTIFS($L$6:$L$121,Z$4,$K$6:$K$121,Z$5,$H$6:$H$121,"&gt;="&amp;12,$I$6:$I$121,"&gt;"&amp;$I66)+1)</f>
        <v/>
      </c>
      <c r="AA66" s="33" t="str">
        <f>IF(OR($H66&lt;12,$L66&lt;&gt;AA$4,$K66&lt;&gt;AA$5),"",COUNTIFS($L$6:$L$121,AA$4,$K$6:$K$121,AA$5,$H$6:$H$121,"&gt;="&amp;12,$I$6:$I$121,"&gt;"&amp;$I66)+1)</f>
        <v/>
      </c>
      <c r="AB66" s="33" t="str">
        <f>IF(OR($H66&lt;12,$L66&lt;&gt;AB$4,$K66&lt;&gt;AB$5),"",COUNTIFS($L$6:$L$121,AB$4,$K$6:$K$121,AB$5,$H$6:$H$121,"&gt;="&amp;12,$I$6:$I$121,"&gt;"&amp;$I66)+1)</f>
        <v/>
      </c>
      <c r="AC66" s="34" t="str">
        <f>IF(OR($H66&lt;12,$L66&lt;&gt;AC$4,$K66&lt;&gt;AC$5),"",COUNTIFS($L$6:$L$121,AC$4,$K$6:$K$121,AC$5,$H$6:$H$121,"&gt;="&amp;12,$I$6:$I$121,"&gt;"&amp;$I66)+1)</f>
        <v/>
      </c>
      <c r="AD66">
        <f t="shared" si="9"/>
        <v>0</v>
      </c>
    </row>
    <row r="67" spans="1:31" x14ac:dyDescent="0.3">
      <c r="A67" s="27" t="s">
        <v>35</v>
      </c>
      <c r="B67" s="28" t="s">
        <v>273</v>
      </c>
      <c r="C67" s="28">
        <v>144</v>
      </c>
      <c r="D67" s="28">
        <v>2</v>
      </c>
      <c r="E67" s="28">
        <v>1</v>
      </c>
      <c r="F67" s="28">
        <f t="shared" si="6"/>
        <v>1</v>
      </c>
      <c r="G67" s="28">
        <f t="shared" si="3"/>
        <v>72</v>
      </c>
      <c r="H67" s="28">
        <f t="shared" si="7"/>
        <v>3</v>
      </c>
      <c r="I67" s="43">
        <f t="shared" si="8"/>
        <v>216</v>
      </c>
      <c r="J67" s="43">
        <f t="shared" si="4"/>
        <v>29</v>
      </c>
      <c r="K67" s="45" t="s">
        <v>10</v>
      </c>
      <c r="L67" s="29" t="s">
        <v>3</v>
      </c>
      <c r="M67" s="30" t="str">
        <f>IF(H67&lt;12,"N/A",COUNTIFS($H$6:$H$121,"&gt;="&amp;12,$I$6:$I$121,"&gt;"&amp;$I67)+1)</f>
        <v>N/A</v>
      </c>
      <c r="N67" s="31" t="str">
        <f>IF(OR(H67&lt;12,L67&lt;&gt;N$4),"N/A",COUNTIFS($L$6:$L$121,N$4,$H$6:$H$121,"&gt;="&amp;12,$I$6:$I$121,"&gt;"&amp;$I67)+1)</f>
        <v>N/A</v>
      </c>
      <c r="O67" s="31" t="str">
        <f>IF(OR($H67&lt;12,$L67&lt;&gt;O$4),"N/A",COUNTIFS($L$6:$L$121,O$4,$H$6:$H$121,"&gt;="&amp;12,$I$6:$I$121,"&gt;"&amp;$I67)+1)</f>
        <v>N/A</v>
      </c>
      <c r="P67" s="32" t="str">
        <f>IF(OR($H67&lt;12,$L67&lt;&gt;P$4,$K67&lt;&gt;P$5),"",COUNTIFS($L$6:$L$121,P$4,$K$6:$K$121,P$5,$H$6:$H$121,"&gt;="&amp;12,$I$6:$I$121,"&gt;"&amp;$I67)+1)</f>
        <v/>
      </c>
      <c r="Q67" s="33" t="str">
        <f>IF(OR($H67&lt;12,$L67&lt;&gt;Q$4,$K67&lt;&gt;Q$5),"",COUNTIFS($L$6:$L$121,Q$4,$K$6:$K$121,Q$5,$H$6:$H$121,"&gt;="&amp;12,$I$6:$I$121,"&gt;"&amp;$I67)+1)</f>
        <v/>
      </c>
      <c r="R67" s="33" t="str">
        <f>IF(OR($H67&lt;12,$L67&lt;&gt;R$4,$K67&lt;&gt;R$5),"",COUNTIFS($L$6:$L$121,R$4,$K$6:$K$121,R$5,$H$6:$H$121,"&gt;="&amp;12,$I$6:$I$121,"&gt;"&amp;$I67)+1)</f>
        <v/>
      </c>
      <c r="S67" s="33" t="str">
        <f>IF(OR($H67&lt;12,$L67&lt;&gt;S$4,$K67&lt;&gt;S$5),"",COUNTIFS($L$6:$L$121,S$4,$K$6:$K$121,S$5,$H$6:$H$121,"&gt;="&amp;12,$I$6:$I$121,"&gt;"&amp;$I67)+1)</f>
        <v/>
      </c>
      <c r="T67" s="33" t="str">
        <f>IF(OR($H67&lt;12,$L67&lt;&gt;T$4,$K67&lt;&gt;T$5),"",COUNTIFS($L$6:$L$121,T$4,$K$6:$K$121,T$5,$H$6:$H$121,"&gt;="&amp;12,$I$6:$I$121,"&gt;"&amp;$I67)+1)</f>
        <v/>
      </c>
      <c r="U67" s="33" t="str">
        <f>IF(OR($H67&lt;12,$L67&lt;&gt;U$4,$K67&lt;&gt;U$5),"",COUNTIFS($L$6:$L$121,U$4,$K$6:$K$121,U$5,$H$6:$H$121,"&gt;="&amp;12,$I$6:$I$121,"&gt;"&amp;$I67)+1)</f>
        <v/>
      </c>
      <c r="V67" s="34" t="str">
        <f>IF(OR($H67&lt;12,$L67&lt;&gt;V$4,$K67&lt;&gt;V$5),"",COUNTIFS($L$6:$L$121,V$4,$K$6:$K$121,V$5,$H$6:$H$121,"&gt;="&amp;12,$I$6:$I$121,"&gt;"&amp;$I67)+1)</f>
        <v/>
      </c>
      <c r="W67" s="32" t="str">
        <f>IF(OR($H67&lt;12,$L67&lt;&gt;W$4,$K67&lt;&gt;W$5),"",COUNTIFS($L$6:$L$121,W$4,$K$6:$K$121,W$5,$H$6:$H$121,"&gt;="&amp;12,$I$6:$I$121,"&gt;"&amp;$I67)+1)</f>
        <v/>
      </c>
      <c r="X67" s="33" t="str">
        <f>IF(OR($H67&lt;12,$L67&lt;&gt;X$4,$K67&lt;&gt;X$5),"",COUNTIFS($L$6:$L$121,X$4,$K$6:$K$121,X$5,$H$6:$H$121,"&gt;="&amp;12,$I$6:$I$121,"&gt;"&amp;$I67)+1)</f>
        <v/>
      </c>
      <c r="Y67" s="33" t="str">
        <f>IF(OR($H67&lt;12,$L67&lt;&gt;Y$4,$K67&lt;&gt;Y$5),"",COUNTIFS($L$6:$L$121,Y$4,$K$6:$K$121,Y$5,$H$6:$H$121,"&gt;="&amp;12,$I$6:$I$121,"&gt;"&amp;$I67)+1)</f>
        <v/>
      </c>
      <c r="Z67" s="33" t="str">
        <f>IF(OR($H67&lt;12,$L67&lt;&gt;Z$4,$K67&lt;&gt;Z$5),"",COUNTIFS($L$6:$L$121,Z$4,$K$6:$K$121,Z$5,$H$6:$H$121,"&gt;="&amp;12,$I$6:$I$121,"&gt;"&amp;$I67)+1)</f>
        <v/>
      </c>
      <c r="AA67" s="33" t="str">
        <f>IF(OR($H67&lt;12,$L67&lt;&gt;AA$4,$K67&lt;&gt;AA$5),"",COUNTIFS($L$6:$L$121,AA$4,$K$6:$K$121,AA$5,$H$6:$H$121,"&gt;="&amp;12,$I$6:$I$121,"&gt;"&amp;$I67)+1)</f>
        <v/>
      </c>
      <c r="AB67" s="33" t="str">
        <f>IF(OR($H67&lt;12,$L67&lt;&gt;AB$4,$K67&lt;&gt;AB$5),"",COUNTIFS($L$6:$L$121,AB$4,$K$6:$K$121,AB$5,$H$6:$H$121,"&gt;="&amp;12,$I$6:$I$121,"&gt;"&amp;$I67)+1)</f>
        <v/>
      </c>
      <c r="AC67" s="34" t="str">
        <f>IF(OR($H67&lt;12,$L67&lt;&gt;AC$4,$K67&lt;&gt;AC$5),"",COUNTIFS($L$6:$L$121,AC$4,$K$6:$K$121,AC$5,$H$6:$H$121,"&gt;="&amp;12,$I$6:$I$121,"&gt;"&amp;$I67)+1)</f>
        <v/>
      </c>
      <c r="AD67">
        <f t="shared" si="9"/>
        <v>0</v>
      </c>
    </row>
    <row r="68" spans="1:31" x14ac:dyDescent="0.3">
      <c r="A68" s="27" t="s">
        <v>111</v>
      </c>
      <c r="B68" s="28" t="s">
        <v>274</v>
      </c>
      <c r="C68" s="28">
        <v>200</v>
      </c>
      <c r="D68" s="28">
        <v>2</v>
      </c>
      <c r="E68" s="28">
        <v>0</v>
      </c>
      <c r="F68" s="28">
        <f t="shared" si="6"/>
        <v>0</v>
      </c>
      <c r="G68" s="28">
        <f t="shared" si="3"/>
        <v>0</v>
      </c>
      <c r="H68" s="28">
        <f t="shared" si="7"/>
        <v>2</v>
      </c>
      <c r="I68" s="43">
        <f t="shared" si="8"/>
        <v>200</v>
      </c>
      <c r="J68" s="43">
        <f t="shared" si="4"/>
        <v>1</v>
      </c>
      <c r="K68" s="45" t="s">
        <v>6</v>
      </c>
      <c r="L68" s="29" t="s">
        <v>3</v>
      </c>
      <c r="M68" s="30" t="str">
        <f>IF(H68&lt;12,"N/A",COUNTIFS($H$6:$H$121,"&gt;="&amp;12,$I$6:$I$121,"&gt;"&amp;$I68)+1)</f>
        <v>N/A</v>
      </c>
      <c r="N68" s="31" t="str">
        <f>IF(OR(H68&lt;12,L68&lt;&gt;N$4),"N/A",COUNTIFS($L$6:$L$121,N$4,$H$6:$H$121,"&gt;="&amp;12,$I$6:$I$121,"&gt;"&amp;$I68)+1)</f>
        <v>N/A</v>
      </c>
      <c r="O68" s="31" t="str">
        <f>IF(OR($H68&lt;12,$L68&lt;&gt;O$4),"N/A",COUNTIFS($L$6:$L$121,O$4,$H$6:$H$121,"&gt;="&amp;12,$I$6:$I$121,"&gt;"&amp;$I68)+1)</f>
        <v>N/A</v>
      </c>
      <c r="P68" s="32" t="str">
        <f>IF(OR($H68&lt;12,$L68&lt;&gt;P$4,$K68&lt;&gt;P$5),"",COUNTIFS($L$6:$L$121,P$4,$K$6:$K$121,P$5,$H$6:$H$121,"&gt;="&amp;12,$I$6:$I$121,"&gt;"&amp;$I68)+1)</f>
        <v/>
      </c>
      <c r="Q68" s="33" t="str">
        <f>IF(OR($H68&lt;12,$L68&lt;&gt;Q$4,$K68&lt;&gt;Q$5),"",COUNTIFS($L$6:$L$121,Q$4,$K$6:$K$121,Q$5,$H$6:$H$121,"&gt;="&amp;12,$I$6:$I$121,"&gt;"&amp;$I68)+1)</f>
        <v/>
      </c>
      <c r="R68" s="33" t="str">
        <f>IF(OR($H68&lt;12,$L68&lt;&gt;R$4,$K68&lt;&gt;R$5),"",COUNTIFS($L$6:$L$121,R$4,$K$6:$K$121,R$5,$H$6:$H$121,"&gt;="&amp;12,$I$6:$I$121,"&gt;"&amp;$I68)+1)</f>
        <v/>
      </c>
      <c r="S68" s="33" t="str">
        <f>IF(OR($H68&lt;12,$L68&lt;&gt;S$4,$K68&lt;&gt;S$5),"",COUNTIFS($L$6:$L$121,S$4,$K$6:$K$121,S$5,$H$6:$H$121,"&gt;="&amp;12,$I$6:$I$121,"&gt;"&amp;$I68)+1)</f>
        <v/>
      </c>
      <c r="T68" s="33" t="str">
        <f>IF(OR($H68&lt;12,$L68&lt;&gt;T$4,$K68&lt;&gt;T$5),"",COUNTIFS($L$6:$L$121,T$4,$K$6:$K$121,T$5,$H$6:$H$121,"&gt;="&amp;12,$I$6:$I$121,"&gt;"&amp;$I68)+1)</f>
        <v/>
      </c>
      <c r="U68" s="33" t="str">
        <f>IF(OR($H68&lt;12,$L68&lt;&gt;U$4,$K68&lt;&gt;U$5),"",COUNTIFS($L$6:$L$121,U$4,$K$6:$K$121,U$5,$H$6:$H$121,"&gt;="&amp;12,$I$6:$I$121,"&gt;"&amp;$I68)+1)</f>
        <v/>
      </c>
      <c r="V68" s="34" t="str">
        <f>IF(OR($H68&lt;12,$L68&lt;&gt;V$4,$K68&lt;&gt;V$5),"",COUNTIFS($L$6:$L$121,V$4,$K$6:$K$121,V$5,$H$6:$H$121,"&gt;="&amp;12,$I$6:$I$121,"&gt;"&amp;$I68)+1)</f>
        <v/>
      </c>
      <c r="W68" s="32" t="str">
        <f>IF(OR($H68&lt;12,$L68&lt;&gt;W$4,$K68&lt;&gt;W$5),"",COUNTIFS($L$6:$L$121,W$4,$K$6:$K$121,W$5,$H$6:$H$121,"&gt;="&amp;12,$I$6:$I$121,"&gt;"&amp;$I68)+1)</f>
        <v/>
      </c>
      <c r="X68" s="33" t="str">
        <f>IF(OR($H68&lt;12,$L68&lt;&gt;X$4,$K68&lt;&gt;X$5),"",COUNTIFS($L$6:$L$121,X$4,$K$6:$K$121,X$5,$H$6:$H$121,"&gt;="&amp;12,$I$6:$I$121,"&gt;"&amp;$I68)+1)</f>
        <v/>
      </c>
      <c r="Y68" s="33" t="str">
        <f>IF(OR($H68&lt;12,$L68&lt;&gt;Y$4,$K68&lt;&gt;Y$5),"",COUNTIFS($L$6:$L$121,Y$4,$K$6:$K$121,Y$5,$H$6:$H$121,"&gt;="&amp;12,$I$6:$I$121,"&gt;"&amp;$I68)+1)</f>
        <v/>
      </c>
      <c r="Z68" s="33" t="str">
        <f>IF(OR($H68&lt;12,$L68&lt;&gt;Z$4,$K68&lt;&gt;Z$5),"",COUNTIFS($L$6:$L$121,Z$4,$K$6:$K$121,Z$5,$H$6:$H$121,"&gt;="&amp;12,$I$6:$I$121,"&gt;"&amp;$I68)+1)</f>
        <v/>
      </c>
      <c r="AA68" s="33" t="str">
        <f>IF(OR($H68&lt;12,$L68&lt;&gt;AA$4,$K68&lt;&gt;AA$5),"",COUNTIFS($L$6:$L$121,AA$4,$K$6:$K$121,AA$5,$H$6:$H$121,"&gt;="&amp;12,$I$6:$I$121,"&gt;"&amp;$I68)+1)</f>
        <v/>
      </c>
      <c r="AB68" s="33" t="str">
        <f>IF(OR($H68&lt;12,$L68&lt;&gt;AB$4,$K68&lt;&gt;AB$5),"",COUNTIFS($L$6:$L$121,AB$4,$K$6:$K$121,AB$5,$H$6:$H$121,"&gt;="&amp;12,$I$6:$I$121,"&gt;"&amp;$I68)+1)</f>
        <v/>
      </c>
      <c r="AC68" s="34" t="str">
        <f>IF(OR($H68&lt;12,$L68&lt;&gt;AC$4,$K68&lt;&gt;AC$5),"",COUNTIFS($L$6:$L$121,AC$4,$K$6:$K$121,AC$5,$H$6:$H$121,"&gt;="&amp;12,$I$6:$I$121,"&gt;"&amp;$I68)+1)</f>
        <v/>
      </c>
      <c r="AD68">
        <f t="shared" si="9"/>
        <v>0</v>
      </c>
    </row>
    <row r="69" spans="1:31" x14ac:dyDescent="0.3">
      <c r="A69" s="27" t="s">
        <v>133</v>
      </c>
      <c r="B69" s="28" t="s">
        <v>275</v>
      </c>
      <c r="C69" s="28">
        <v>195</v>
      </c>
      <c r="D69" s="28">
        <v>2</v>
      </c>
      <c r="E69" s="28">
        <v>0</v>
      </c>
      <c r="F69" s="28">
        <f t="shared" si="6"/>
        <v>0</v>
      </c>
      <c r="G69" s="28">
        <f t="shared" si="3"/>
        <v>0</v>
      </c>
      <c r="H69" s="28">
        <f t="shared" si="7"/>
        <v>2</v>
      </c>
      <c r="I69" s="43">
        <f t="shared" si="8"/>
        <v>195</v>
      </c>
      <c r="J69" s="43">
        <f t="shared" si="4"/>
        <v>3.5</v>
      </c>
      <c r="K69" s="45" t="s">
        <v>4</v>
      </c>
      <c r="L69" s="29" t="s">
        <v>3</v>
      </c>
      <c r="M69" s="30" t="str">
        <f>IF(H69&lt;12,"N/A",COUNTIFS($H$6:$H$121,"&gt;="&amp;12,$I$6:$I$121,"&gt;"&amp;$I69)+1)</f>
        <v>N/A</v>
      </c>
      <c r="N69" s="31" t="str">
        <f>IF(OR(H69&lt;12,L69&lt;&gt;N$4),"N/A",COUNTIFS($L$6:$L$121,N$4,$H$6:$H$121,"&gt;="&amp;12,$I$6:$I$121,"&gt;"&amp;$I69)+1)</f>
        <v>N/A</v>
      </c>
      <c r="O69" s="31" t="str">
        <f>IF(OR($H69&lt;12,$L69&lt;&gt;O$4),"N/A",COUNTIFS($L$6:$L$121,O$4,$H$6:$H$121,"&gt;="&amp;12,$I$6:$I$121,"&gt;"&amp;$I69)+1)</f>
        <v>N/A</v>
      </c>
      <c r="P69" s="32" t="str">
        <f>IF(OR($H69&lt;12,$L69&lt;&gt;P$4,$K69&lt;&gt;P$5),"",COUNTIFS($L$6:$L$121,P$4,$K$6:$K$121,P$5,$H$6:$H$121,"&gt;="&amp;12,$I$6:$I$121,"&gt;"&amp;$I69)+1)</f>
        <v/>
      </c>
      <c r="Q69" s="33" t="str">
        <f>IF(OR($H69&lt;12,$L69&lt;&gt;Q$4,$K69&lt;&gt;Q$5),"",COUNTIFS($L$6:$L$121,Q$4,$K$6:$K$121,Q$5,$H$6:$H$121,"&gt;="&amp;12,$I$6:$I$121,"&gt;"&amp;$I69)+1)</f>
        <v/>
      </c>
      <c r="R69" s="33" t="str">
        <f>IF(OR($H69&lt;12,$L69&lt;&gt;R$4,$K69&lt;&gt;R$5),"",COUNTIFS($L$6:$L$121,R$4,$K$6:$K$121,R$5,$H$6:$H$121,"&gt;="&amp;12,$I$6:$I$121,"&gt;"&amp;$I69)+1)</f>
        <v/>
      </c>
      <c r="S69" s="33" t="str">
        <f>IF(OR($H69&lt;12,$L69&lt;&gt;S$4,$K69&lt;&gt;S$5),"",COUNTIFS($L$6:$L$121,S$4,$K$6:$K$121,S$5,$H$6:$H$121,"&gt;="&amp;12,$I$6:$I$121,"&gt;"&amp;$I69)+1)</f>
        <v/>
      </c>
      <c r="T69" s="33" t="str">
        <f>IF(OR($H69&lt;12,$L69&lt;&gt;T$4,$K69&lt;&gt;T$5),"",COUNTIFS($L$6:$L$121,T$4,$K$6:$K$121,T$5,$H$6:$H$121,"&gt;="&amp;12,$I$6:$I$121,"&gt;"&amp;$I69)+1)</f>
        <v/>
      </c>
      <c r="U69" s="33" t="str">
        <f>IF(OR($H69&lt;12,$L69&lt;&gt;U$4,$K69&lt;&gt;U$5),"",COUNTIFS($L$6:$L$121,U$4,$K$6:$K$121,U$5,$H$6:$H$121,"&gt;="&amp;12,$I$6:$I$121,"&gt;"&amp;$I69)+1)</f>
        <v/>
      </c>
      <c r="V69" s="34" t="str">
        <f>IF(OR($H69&lt;12,$L69&lt;&gt;V$4,$K69&lt;&gt;V$5),"",COUNTIFS($L$6:$L$121,V$4,$K$6:$K$121,V$5,$H$6:$H$121,"&gt;="&amp;12,$I$6:$I$121,"&gt;"&amp;$I69)+1)</f>
        <v/>
      </c>
      <c r="W69" s="32" t="str">
        <f>IF(OR($H69&lt;12,$L69&lt;&gt;W$4,$K69&lt;&gt;W$5),"",COUNTIFS($L$6:$L$121,W$4,$K$6:$K$121,W$5,$H$6:$H$121,"&gt;="&amp;12,$I$6:$I$121,"&gt;"&amp;$I69)+1)</f>
        <v/>
      </c>
      <c r="X69" s="33" t="str">
        <f>IF(OR($H69&lt;12,$L69&lt;&gt;X$4,$K69&lt;&gt;X$5),"",COUNTIFS($L$6:$L$121,X$4,$K$6:$K$121,X$5,$H$6:$H$121,"&gt;="&amp;12,$I$6:$I$121,"&gt;"&amp;$I69)+1)</f>
        <v/>
      </c>
      <c r="Y69" s="33" t="str">
        <f>IF(OR($H69&lt;12,$L69&lt;&gt;Y$4,$K69&lt;&gt;Y$5),"",COUNTIFS($L$6:$L$121,Y$4,$K$6:$K$121,Y$5,$H$6:$H$121,"&gt;="&amp;12,$I$6:$I$121,"&gt;"&amp;$I69)+1)</f>
        <v/>
      </c>
      <c r="Z69" s="33" t="str">
        <f>IF(OR($H69&lt;12,$L69&lt;&gt;Z$4,$K69&lt;&gt;Z$5),"",COUNTIFS($L$6:$L$121,Z$4,$K$6:$K$121,Z$5,$H$6:$H$121,"&gt;="&amp;12,$I$6:$I$121,"&gt;"&amp;$I69)+1)</f>
        <v/>
      </c>
      <c r="AA69" s="33" t="str">
        <f>IF(OR($H69&lt;12,$L69&lt;&gt;AA$4,$K69&lt;&gt;AA$5),"",COUNTIFS($L$6:$L$121,AA$4,$K$6:$K$121,AA$5,$H$6:$H$121,"&gt;="&amp;12,$I$6:$I$121,"&gt;"&amp;$I69)+1)</f>
        <v/>
      </c>
      <c r="AB69" s="33" t="str">
        <f>IF(OR($H69&lt;12,$L69&lt;&gt;AB$4,$K69&lt;&gt;AB$5),"",COUNTIFS($L$6:$L$121,AB$4,$K$6:$K$121,AB$5,$H$6:$H$121,"&gt;="&amp;12,$I$6:$I$121,"&gt;"&amp;$I69)+1)</f>
        <v/>
      </c>
      <c r="AC69" s="34" t="str">
        <f>IF(OR($H69&lt;12,$L69&lt;&gt;AC$4,$K69&lt;&gt;AC$5),"",COUNTIFS($L$6:$L$121,AC$4,$K$6:$K$121,AC$5,$H$6:$H$121,"&gt;="&amp;12,$I$6:$I$121,"&gt;"&amp;$I69)+1)</f>
        <v/>
      </c>
      <c r="AD69">
        <f t="shared" si="9"/>
        <v>0</v>
      </c>
    </row>
    <row r="70" spans="1:31" x14ac:dyDescent="0.3">
      <c r="A70" s="27" t="s">
        <v>29</v>
      </c>
      <c r="B70" s="28" t="s">
        <v>274</v>
      </c>
      <c r="C70" s="28">
        <v>190</v>
      </c>
      <c r="D70" s="28">
        <v>2</v>
      </c>
      <c r="E70" s="28">
        <v>0</v>
      </c>
      <c r="F70" s="28">
        <f t="shared" si="6"/>
        <v>0</v>
      </c>
      <c r="G70" s="28">
        <f t="shared" si="3"/>
        <v>0</v>
      </c>
      <c r="H70" s="28">
        <f t="shared" si="7"/>
        <v>2</v>
      </c>
      <c r="I70" s="43">
        <f t="shared" si="8"/>
        <v>190</v>
      </c>
      <c r="J70" s="43">
        <f t="shared" si="4"/>
        <v>6</v>
      </c>
      <c r="K70" s="45" t="s">
        <v>7</v>
      </c>
      <c r="L70" s="29" t="s">
        <v>3</v>
      </c>
      <c r="M70" s="30" t="str">
        <f>IF(H70&lt;12,"N/A",COUNTIFS($H$6:$H$121,"&gt;="&amp;12,$I$6:$I$121,"&gt;"&amp;$I70)+1)</f>
        <v>N/A</v>
      </c>
      <c r="N70" s="31" t="str">
        <f>IF(OR(H70&lt;12,L70&lt;&gt;N$4),"N/A",COUNTIFS($L$6:$L$121,N$4,$H$6:$H$121,"&gt;="&amp;12,$I$6:$I$121,"&gt;"&amp;$I70)+1)</f>
        <v>N/A</v>
      </c>
      <c r="O70" s="31" t="str">
        <f>IF(OR($H70&lt;12,$L70&lt;&gt;O$4),"N/A",COUNTIFS($L$6:$L$121,O$4,$H$6:$H$121,"&gt;="&amp;12,$I$6:$I$121,"&gt;"&amp;$I70)+1)</f>
        <v>N/A</v>
      </c>
      <c r="P70" s="32" t="str">
        <f>IF(OR($H70&lt;12,$L70&lt;&gt;P$4,$K70&lt;&gt;P$5),"",COUNTIFS($L$6:$L$121,P$4,$K$6:$K$121,P$5,$H$6:$H$121,"&gt;="&amp;12,$I$6:$I$121,"&gt;"&amp;$I70)+1)</f>
        <v/>
      </c>
      <c r="Q70" s="33" t="str">
        <f>IF(OR($H70&lt;12,$L70&lt;&gt;Q$4,$K70&lt;&gt;Q$5),"",COUNTIFS($L$6:$L$121,Q$4,$K$6:$K$121,Q$5,$H$6:$H$121,"&gt;="&amp;12,$I$6:$I$121,"&gt;"&amp;$I70)+1)</f>
        <v/>
      </c>
      <c r="R70" s="33" t="str">
        <f>IF(OR($H70&lt;12,$L70&lt;&gt;R$4,$K70&lt;&gt;R$5),"",COUNTIFS($L$6:$L$121,R$4,$K$6:$K$121,R$5,$H$6:$H$121,"&gt;="&amp;12,$I$6:$I$121,"&gt;"&amp;$I70)+1)</f>
        <v/>
      </c>
      <c r="S70" s="33" t="str">
        <f>IF(OR($H70&lt;12,$L70&lt;&gt;S$4,$K70&lt;&gt;S$5),"",COUNTIFS($L$6:$L$121,S$4,$K$6:$K$121,S$5,$H$6:$H$121,"&gt;="&amp;12,$I$6:$I$121,"&gt;"&amp;$I70)+1)</f>
        <v/>
      </c>
      <c r="T70" s="33" t="str">
        <f>IF(OR($H70&lt;12,$L70&lt;&gt;T$4,$K70&lt;&gt;T$5),"",COUNTIFS($L$6:$L$121,T$4,$K$6:$K$121,T$5,$H$6:$H$121,"&gt;="&amp;12,$I$6:$I$121,"&gt;"&amp;$I70)+1)</f>
        <v/>
      </c>
      <c r="U70" s="33" t="str">
        <f>IF(OR($H70&lt;12,$L70&lt;&gt;U$4,$K70&lt;&gt;U$5),"",COUNTIFS($L$6:$L$121,U$4,$K$6:$K$121,U$5,$H$6:$H$121,"&gt;="&amp;12,$I$6:$I$121,"&gt;"&amp;$I70)+1)</f>
        <v/>
      </c>
      <c r="V70" s="34" t="str">
        <f>IF(OR($H70&lt;12,$L70&lt;&gt;V$4,$K70&lt;&gt;V$5),"",COUNTIFS($L$6:$L$121,V$4,$K$6:$K$121,V$5,$H$6:$H$121,"&gt;="&amp;12,$I$6:$I$121,"&gt;"&amp;$I70)+1)</f>
        <v/>
      </c>
      <c r="W70" s="32" t="str">
        <f>IF(OR($H70&lt;12,$L70&lt;&gt;W$4,$K70&lt;&gt;W$5),"",COUNTIFS($L$6:$L$121,W$4,$K$6:$K$121,W$5,$H$6:$H$121,"&gt;="&amp;12,$I$6:$I$121,"&gt;"&amp;$I70)+1)</f>
        <v/>
      </c>
      <c r="X70" s="33" t="str">
        <f>IF(OR($H70&lt;12,$L70&lt;&gt;X$4,$K70&lt;&gt;X$5),"",COUNTIFS($L$6:$L$121,X$4,$K$6:$K$121,X$5,$H$6:$H$121,"&gt;="&amp;12,$I$6:$I$121,"&gt;"&amp;$I70)+1)</f>
        <v/>
      </c>
      <c r="Y70" s="33" t="str">
        <f>IF(OR($H70&lt;12,$L70&lt;&gt;Y$4,$K70&lt;&gt;Y$5),"",COUNTIFS($L$6:$L$121,Y$4,$K$6:$K$121,Y$5,$H$6:$H$121,"&gt;="&amp;12,$I$6:$I$121,"&gt;"&amp;$I70)+1)</f>
        <v/>
      </c>
      <c r="Z70" s="33" t="str">
        <f>IF(OR($H70&lt;12,$L70&lt;&gt;Z$4,$K70&lt;&gt;Z$5),"",COUNTIFS($L$6:$L$121,Z$4,$K$6:$K$121,Z$5,$H$6:$H$121,"&gt;="&amp;12,$I$6:$I$121,"&gt;"&amp;$I70)+1)</f>
        <v/>
      </c>
      <c r="AA70" s="33" t="str">
        <f>IF(OR($H70&lt;12,$L70&lt;&gt;AA$4,$K70&lt;&gt;AA$5),"",COUNTIFS($L$6:$L$121,AA$4,$K$6:$K$121,AA$5,$H$6:$H$121,"&gt;="&amp;12,$I$6:$I$121,"&gt;"&amp;$I70)+1)</f>
        <v/>
      </c>
      <c r="AB70" s="33" t="str">
        <f>IF(OR($H70&lt;12,$L70&lt;&gt;AB$4,$K70&lt;&gt;AB$5),"",COUNTIFS($L$6:$L$121,AB$4,$K$6:$K$121,AB$5,$H$6:$H$121,"&gt;="&amp;12,$I$6:$I$121,"&gt;"&amp;$I70)+1)</f>
        <v/>
      </c>
      <c r="AC70" s="34" t="str">
        <f>IF(OR($H70&lt;12,$L70&lt;&gt;AC$4,$K70&lt;&gt;AC$5),"",COUNTIFS($L$6:$L$121,AC$4,$K$6:$K$121,AC$5,$H$6:$H$121,"&gt;="&amp;12,$I$6:$I$121,"&gt;"&amp;$I70)+1)</f>
        <v/>
      </c>
      <c r="AD70">
        <f t="shared" si="9"/>
        <v>0</v>
      </c>
    </row>
    <row r="71" spans="1:31" x14ac:dyDescent="0.3">
      <c r="A71" s="27" t="s">
        <v>37</v>
      </c>
      <c r="B71" s="28" t="s">
        <v>274</v>
      </c>
      <c r="C71" s="28">
        <v>181</v>
      </c>
      <c r="D71" s="28">
        <v>2</v>
      </c>
      <c r="E71" s="28">
        <v>0</v>
      </c>
      <c r="F71" s="28">
        <f t="shared" si="6"/>
        <v>0</v>
      </c>
      <c r="G71" s="28">
        <f t="shared" si="3"/>
        <v>0</v>
      </c>
      <c r="H71" s="28">
        <f t="shared" si="7"/>
        <v>2</v>
      </c>
      <c r="I71" s="43">
        <f t="shared" si="8"/>
        <v>181</v>
      </c>
      <c r="J71" s="43">
        <f t="shared" ref="J71:J87" si="10">IF(C71=0,0,IFERROR((101-I71/H71),0))</f>
        <v>10.5</v>
      </c>
      <c r="K71" s="45" t="s">
        <v>6</v>
      </c>
      <c r="L71" s="29" t="s">
        <v>2</v>
      </c>
      <c r="M71" s="30" t="str">
        <f>IF(H71&lt;12,"N/A",COUNTIFS($H$6:$H$121,"&gt;="&amp;12,$I$6:$I$121,"&gt;"&amp;$I71)+1)</f>
        <v>N/A</v>
      </c>
      <c r="N71" s="31" t="str">
        <f>IF(OR(H71&lt;12,L71&lt;&gt;N$4),"N/A",COUNTIFS($L$6:$L$121,N$4,$H$6:$H$121,"&gt;="&amp;12,$I$6:$I$121,"&gt;"&amp;$I71)+1)</f>
        <v>N/A</v>
      </c>
      <c r="O71" s="31" t="str">
        <f>IF(OR($H71&lt;12,$L71&lt;&gt;O$4),"N/A",COUNTIFS($L$6:$L$121,O$4,$H$6:$H$121,"&gt;="&amp;12,$I$6:$I$121,"&gt;"&amp;$I71)+1)</f>
        <v>N/A</v>
      </c>
      <c r="P71" s="32" t="str">
        <f>IF(OR($H71&lt;12,$L71&lt;&gt;P$4,$K71&lt;&gt;P$5),"",COUNTIFS($L$6:$L$121,P$4,$K$6:$K$121,P$5,$H$6:$H$121,"&gt;="&amp;12,$I$6:$I$121,"&gt;"&amp;$I71)+1)</f>
        <v/>
      </c>
      <c r="Q71" s="33" t="str">
        <f>IF(OR($H71&lt;12,$L71&lt;&gt;Q$4,$K71&lt;&gt;Q$5),"",COUNTIFS($L$6:$L$121,Q$4,$K$6:$K$121,Q$5,$H$6:$H$121,"&gt;="&amp;12,$I$6:$I$121,"&gt;"&amp;$I71)+1)</f>
        <v/>
      </c>
      <c r="R71" s="33" t="str">
        <f>IF(OR($H71&lt;12,$L71&lt;&gt;R$4,$K71&lt;&gt;R$5),"",COUNTIFS($L$6:$L$121,R$4,$K$6:$K$121,R$5,$H$6:$H$121,"&gt;="&amp;12,$I$6:$I$121,"&gt;"&amp;$I71)+1)</f>
        <v/>
      </c>
      <c r="S71" s="33" t="str">
        <f>IF(OR($H71&lt;12,$L71&lt;&gt;S$4,$K71&lt;&gt;S$5),"",COUNTIFS($L$6:$L$121,S$4,$K$6:$K$121,S$5,$H$6:$H$121,"&gt;="&amp;12,$I$6:$I$121,"&gt;"&amp;$I71)+1)</f>
        <v/>
      </c>
      <c r="T71" s="33" t="str">
        <f>IF(OR($H71&lt;12,$L71&lt;&gt;T$4,$K71&lt;&gt;T$5),"",COUNTIFS($L$6:$L$121,T$4,$K$6:$K$121,T$5,$H$6:$H$121,"&gt;="&amp;12,$I$6:$I$121,"&gt;"&amp;$I71)+1)</f>
        <v/>
      </c>
      <c r="U71" s="33" t="str">
        <f>IF(OR($H71&lt;12,$L71&lt;&gt;U$4,$K71&lt;&gt;U$5),"",COUNTIFS($L$6:$L$121,U$4,$K$6:$K$121,U$5,$H$6:$H$121,"&gt;="&amp;12,$I$6:$I$121,"&gt;"&amp;$I71)+1)</f>
        <v/>
      </c>
      <c r="V71" s="34" t="str">
        <f>IF(OR($H71&lt;12,$L71&lt;&gt;V$4,$K71&lt;&gt;V$5),"",COUNTIFS($L$6:$L$121,V$4,$K$6:$K$121,V$5,$H$6:$H$121,"&gt;="&amp;12,$I$6:$I$121,"&gt;"&amp;$I71)+1)</f>
        <v/>
      </c>
      <c r="W71" s="32" t="str">
        <f>IF(OR($H71&lt;12,$L71&lt;&gt;W$4,$K71&lt;&gt;W$5),"",COUNTIFS($L$6:$L$121,W$4,$K$6:$K$121,W$5,$H$6:$H$121,"&gt;="&amp;12,$I$6:$I$121,"&gt;"&amp;$I71)+1)</f>
        <v/>
      </c>
      <c r="X71" s="33" t="str">
        <f>IF(OR($H71&lt;12,$L71&lt;&gt;X$4,$K71&lt;&gt;X$5),"",COUNTIFS($L$6:$L$121,X$4,$K$6:$K$121,X$5,$H$6:$H$121,"&gt;="&amp;12,$I$6:$I$121,"&gt;"&amp;$I71)+1)</f>
        <v/>
      </c>
      <c r="Y71" s="33" t="str">
        <f>IF(OR($H71&lt;12,$L71&lt;&gt;Y$4,$K71&lt;&gt;Y$5),"",COUNTIFS($L$6:$L$121,Y$4,$K$6:$K$121,Y$5,$H$6:$H$121,"&gt;="&amp;12,$I$6:$I$121,"&gt;"&amp;$I71)+1)</f>
        <v/>
      </c>
      <c r="Z71" s="33" t="str">
        <f>IF(OR($H71&lt;12,$L71&lt;&gt;Z$4,$K71&lt;&gt;Z$5),"",COUNTIFS($L$6:$L$121,Z$4,$K$6:$K$121,Z$5,$H$6:$H$121,"&gt;="&amp;12,$I$6:$I$121,"&gt;"&amp;$I71)+1)</f>
        <v/>
      </c>
      <c r="AA71" s="33" t="str">
        <f>IF(OR($H71&lt;12,$L71&lt;&gt;AA$4,$K71&lt;&gt;AA$5),"",COUNTIFS($L$6:$L$121,AA$4,$K$6:$K$121,AA$5,$H$6:$H$121,"&gt;="&amp;12,$I$6:$I$121,"&gt;"&amp;$I71)+1)</f>
        <v/>
      </c>
      <c r="AB71" s="33" t="str">
        <f>IF(OR($H71&lt;12,$L71&lt;&gt;AB$4,$K71&lt;&gt;AB$5),"",COUNTIFS($L$6:$L$121,AB$4,$K$6:$K$121,AB$5,$H$6:$H$121,"&gt;="&amp;12,$I$6:$I$121,"&gt;"&amp;$I71)+1)</f>
        <v/>
      </c>
      <c r="AC71" s="34" t="str">
        <f>IF(OR($H71&lt;12,$L71&lt;&gt;AC$4,$K71&lt;&gt;AC$5),"",COUNTIFS($L$6:$L$121,AC$4,$K$6:$K$121,AC$5,$H$6:$H$121,"&gt;="&amp;12,$I$6:$I$121,"&gt;"&amp;$I71)+1)</f>
        <v/>
      </c>
      <c r="AD71">
        <f t="shared" si="9"/>
        <v>0</v>
      </c>
    </row>
    <row r="72" spans="1:31" x14ac:dyDescent="0.3">
      <c r="A72" s="27" t="s">
        <v>41</v>
      </c>
      <c r="B72" s="28" t="s">
        <v>274</v>
      </c>
      <c r="C72" s="28">
        <v>179</v>
      </c>
      <c r="D72" s="28">
        <v>2</v>
      </c>
      <c r="E72" s="28">
        <v>0</v>
      </c>
      <c r="F72" s="28">
        <f t="shared" ref="F72:F121" si="11">IF($D72=12,0,IF($D72=11,MIN($E72,1),IF($D72&lt;=10,MIN($E72,2),0)))</f>
        <v>0</v>
      </c>
      <c r="G72" s="28">
        <f t="shared" si="3"/>
        <v>0</v>
      </c>
      <c r="H72" s="28">
        <f t="shared" ref="H72:H121" si="12">+D72+F72</f>
        <v>2</v>
      </c>
      <c r="I72" s="43">
        <f t="shared" ref="I72:I121" si="13">+C72+G72</f>
        <v>179</v>
      </c>
      <c r="J72" s="43">
        <f t="shared" si="10"/>
        <v>11.5</v>
      </c>
      <c r="K72" s="45" t="s">
        <v>8</v>
      </c>
      <c r="L72" s="29" t="s">
        <v>3</v>
      </c>
      <c r="M72" s="30" t="str">
        <f>IF(H72&lt;12,"N/A",COUNTIFS($H$6:$H$121,"&gt;="&amp;12,$I$6:$I$121,"&gt;"&amp;$I72)+1)</f>
        <v>N/A</v>
      </c>
      <c r="N72" s="31" t="str">
        <f>IF(OR(H72&lt;12,L72&lt;&gt;N$4),"N/A",COUNTIFS($L$6:$L$121,N$4,$H$6:$H$121,"&gt;="&amp;12,$I$6:$I$121,"&gt;"&amp;$I72)+1)</f>
        <v>N/A</v>
      </c>
      <c r="O72" s="31" t="str">
        <f>IF(OR($H72&lt;12,$L72&lt;&gt;O$4),"N/A",COUNTIFS($L$6:$L$121,O$4,$H$6:$H$121,"&gt;="&amp;12,$I$6:$I$121,"&gt;"&amp;$I72)+1)</f>
        <v>N/A</v>
      </c>
      <c r="P72" s="32" t="str">
        <f>IF(OR($H72&lt;12,$L72&lt;&gt;P$4,$K72&lt;&gt;P$5),"",COUNTIFS($L$6:$L$121,P$4,$K$6:$K$121,P$5,$H$6:$H$121,"&gt;="&amp;12,$I$6:$I$121,"&gt;"&amp;$I72)+1)</f>
        <v/>
      </c>
      <c r="Q72" s="33" t="str">
        <f>IF(OR($H72&lt;12,$L72&lt;&gt;Q$4,$K72&lt;&gt;Q$5),"",COUNTIFS($L$6:$L$121,Q$4,$K$6:$K$121,Q$5,$H$6:$H$121,"&gt;="&amp;12,$I$6:$I$121,"&gt;"&amp;$I72)+1)</f>
        <v/>
      </c>
      <c r="R72" s="33" t="str">
        <f>IF(OR($H72&lt;12,$L72&lt;&gt;R$4,$K72&lt;&gt;R$5),"",COUNTIFS($L$6:$L$121,R$4,$K$6:$K$121,R$5,$H$6:$H$121,"&gt;="&amp;12,$I$6:$I$121,"&gt;"&amp;$I72)+1)</f>
        <v/>
      </c>
      <c r="S72" s="33" t="str">
        <f>IF(OR($H72&lt;12,$L72&lt;&gt;S$4,$K72&lt;&gt;S$5),"",COUNTIFS($L$6:$L$121,S$4,$K$6:$K$121,S$5,$H$6:$H$121,"&gt;="&amp;12,$I$6:$I$121,"&gt;"&amp;$I72)+1)</f>
        <v/>
      </c>
      <c r="T72" s="33" t="str">
        <f>IF(OR($H72&lt;12,$L72&lt;&gt;T$4,$K72&lt;&gt;T$5),"",COUNTIFS($L$6:$L$121,T$4,$K$6:$K$121,T$5,$H$6:$H$121,"&gt;="&amp;12,$I$6:$I$121,"&gt;"&amp;$I72)+1)</f>
        <v/>
      </c>
      <c r="U72" s="33" t="str">
        <f>IF(OR($H72&lt;12,$L72&lt;&gt;U$4,$K72&lt;&gt;U$5),"",COUNTIFS($L$6:$L$121,U$4,$K$6:$K$121,U$5,$H$6:$H$121,"&gt;="&amp;12,$I$6:$I$121,"&gt;"&amp;$I72)+1)</f>
        <v/>
      </c>
      <c r="V72" s="34" t="str">
        <f>IF(OR($H72&lt;12,$L72&lt;&gt;V$4,$K72&lt;&gt;V$5),"",COUNTIFS($L$6:$L$121,V$4,$K$6:$K$121,V$5,$H$6:$H$121,"&gt;="&amp;12,$I$6:$I$121,"&gt;"&amp;$I72)+1)</f>
        <v/>
      </c>
      <c r="W72" s="32" t="str">
        <f>IF(OR($H72&lt;12,$L72&lt;&gt;W$4,$K72&lt;&gt;W$5),"",COUNTIFS($L$6:$L$121,W$4,$K$6:$K$121,W$5,$H$6:$H$121,"&gt;="&amp;12,$I$6:$I$121,"&gt;"&amp;$I72)+1)</f>
        <v/>
      </c>
      <c r="X72" s="33" t="str">
        <f>IF(OR($H72&lt;12,$L72&lt;&gt;X$4,$K72&lt;&gt;X$5),"",COUNTIFS($L$6:$L$121,X$4,$K$6:$K$121,X$5,$H$6:$H$121,"&gt;="&amp;12,$I$6:$I$121,"&gt;"&amp;$I72)+1)</f>
        <v/>
      </c>
      <c r="Y72" s="33" t="str">
        <f>IF(OR($H72&lt;12,$L72&lt;&gt;Y$4,$K72&lt;&gt;Y$5),"",COUNTIFS($L$6:$L$121,Y$4,$K$6:$K$121,Y$5,$H$6:$H$121,"&gt;="&amp;12,$I$6:$I$121,"&gt;"&amp;$I72)+1)</f>
        <v/>
      </c>
      <c r="Z72" s="33" t="str">
        <f>IF(OR($H72&lt;12,$L72&lt;&gt;Z$4,$K72&lt;&gt;Z$5),"",COUNTIFS($L$6:$L$121,Z$4,$K$6:$K$121,Z$5,$H$6:$H$121,"&gt;="&amp;12,$I$6:$I$121,"&gt;"&amp;$I72)+1)</f>
        <v/>
      </c>
      <c r="AA72" s="33" t="str">
        <f>IF(OR($H72&lt;12,$L72&lt;&gt;AA$4,$K72&lt;&gt;AA$5),"",COUNTIFS($L$6:$L$121,AA$4,$K$6:$K$121,AA$5,$H$6:$H$121,"&gt;="&amp;12,$I$6:$I$121,"&gt;"&amp;$I72)+1)</f>
        <v/>
      </c>
      <c r="AB72" s="33" t="str">
        <f>IF(OR($H72&lt;12,$L72&lt;&gt;AB$4,$K72&lt;&gt;AB$5),"",COUNTIFS($L$6:$L$121,AB$4,$K$6:$K$121,AB$5,$H$6:$H$121,"&gt;="&amp;12,$I$6:$I$121,"&gt;"&amp;$I72)+1)</f>
        <v/>
      </c>
      <c r="AC72" s="34" t="str">
        <f>IF(OR($H72&lt;12,$L72&lt;&gt;AC$4,$K72&lt;&gt;AC$5),"",COUNTIFS($L$6:$L$121,AC$4,$K$6:$K$121,AC$5,$H$6:$H$121,"&gt;="&amp;12,$I$6:$I$121,"&gt;"&amp;$I72)+1)</f>
        <v/>
      </c>
      <c r="AD72">
        <f t="shared" ref="AD72:AD121" si="14">COUNTIFS(M72:AC72,"&gt;"&amp;0,M72:AC72,"&lt;"&amp;4)</f>
        <v>0</v>
      </c>
    </row>
    <row r="73" spans="1:31" x14ac:dyDescent="0.3">
      <c r="A73" s="27" t="s">
        <v>88</v>
      </c>
      <c r="B73" s="28" t="s">
        <v>276</v>
      </c>
      <c r="C73" s="28">
        <v>179</v>
      </c>
      <c r="D73" s="28">
        <v>2</v>
      </c>
      <c r="E73" s="28">
        <v>0</v>
      </c>
      <c r="F73" s="28">
        <f t="shared" si="11"/>
        <v>0</v>
      </c>
      <c r="G73" s="28">
        <f t="shared" si="3"/>
        <v>0</v>
      </c>
      <c r="H73" s="28">
        <f t="shared" si="12"/>
        <v>2</v>
      </c>
      <c r="I73" s="43">
        <f t="shared" si="13"/>
        <v>179</v>
      </c>
      <c r="J73" s="43">
        <f t="shared" si="10"/>
        <v>11.5</v>
      </c>
      <c r="K73" s="45" t="s">
        <v>8</v>
      </c>
      <c r="L73" s="29" t="s">
        <v>3</v>
      </c>
      <c r="M73" s="30" t="str">
        <f>IF(H73&lt;12,"N/A",COUNTIFS($H$6:$H$121,"&gt;="&amp;12,$I$6:$I$121,"&gt;"&amp;$I73)+1)</f>
        <v>N/A</v>
      </c>
      <c r="N73" s="31" t="str">
        <f>IF(OR(H73&lt;12,L73&lt;&gt;N$4),"N/A",COUNTIFS($L$6:$L$121,N$4,$H$6:$H$121,"&gt;="&amp;12,$I$6:$I$121,"&gt;"&amp;$I73)+1)</f>
        <v>N/A</v>
      </c>
      <c r="O73" s="31" t="str">
        <f>IF(OR($H73&lt;12,$L73&lt;&gt;O$4),"N/A",COUNTIFS($L$6:$L$121,O$4,$H$6:$H$121,"&gt;="&amp;12,$I$6:$I$121,"&gt;"&amp;$I73)+1)</f>
        <v>N/A</v>
      </c>
      <c r="P73" s="32" t="str">
        <f>IF(OR($H73&lt;12,$L73&lt;&gt;P$4,$K73&lt;&gt;P$5),"",COUNTIFS($L$6:$L$121,P$4,$K$6:$K$121,P$5,$H$6:$H$121,"&gt;="&amp;12,$I$6:$I$121,"&gt;"&amp;$I73)+1)</f>
        <v/>
      </c>
      <c r="Q73" s="33" t="str">
        <f>IF(OR($H73&lt;12,$L73&lt;&gt;Q$4,$K73&lt;&gt;Q$5),"",COUNTIFS($L$6:$L$121,Q$4,$K$6:$K$121,Q$5,$H$6:$H$121,"&gt;="&amp;12,$I$6:$I$121,"&gt;"&amp;$I73)+1)</f>
        <v/>
      </c>
      <c r="R73" s="33" t="str">
        <f>IF(OR($H73&lt;12,$L73&lt;&gt;R$4,$K73&lt;&gt;R$5),"",COUNTIFS($L$6:$L$121,R$4,$K$6:$K$121,R$5,$H$6:$H$121,"&gt;="&amp;12,$I$6:$I$121,"&gt;"&amp;$I73)+1)</f>
        <v/>
      </c>
      <c r="S73" s="33" t="str">
        <f>IF(OR($H73&lt;12,$L73&lt;&gt;S$4,$K73&lt;&gt;S$5),"",COUNTIFS($L$6:$L$121,S$4,$K$6:$K$121,S$5,$H$6:$H$121,"&gt;="&amp;12,$I$6:$I$121,"&gt;"&amp;$I73)+1)</f>
        <v/>
      </c>
      <c r="T73" s="33" t="str">
        <f>IF(OR($H73&lt;12,$L73&lt;&gt;T$4,$K73&lt;&gt;T$5),"",COUNTIFS($L$6:$L$121,T$4,$K$6:$K$121,T$5,$H$6:$H$121,"&gt;="&amp;12,$I$6:$I$121,"&gt;"&amp;$I73)+1)</f>
        <v/>
      </c>
      <c r="U73" s="33" t="str">
        <f>IF(OR($H73&lt;12,$L73&lt;&gt;U$4,$K73&lt;&gt;U$5),"",COUNTIFS($L$6:$L$121,U$4,$K$6:$K$121,U$5,$H$6:$H$121,"&gt;="&amp;12,$I$6:$I$121,"&gt;"&amp;$I73)+1)</f>
        <v/>
      </c>
      <c r="V73" s="34" t="str">
        <f>IF(OR($H73&lt;12,$L73&lt;&gt;V$4,$K73&lt;&gt;V$5),"",COUNTIFS($L$6:$L$121,V$4,$K$6:$K$121,V$5,$H$6:$H$121,"&gt;="&amp;12,$I$6:$I$121,"&gt;"&amp;$I73)+1)</f>
        <v/>
      </c>
      <c r="W73" s="32" t="str">
        <f>IF(OR($H73&lt;12,$L73&lt;&gt;W$4,$K73&lt;&gt;W$5),"",COUNTIFS($L$6:$L$121,W$4,$K$6:$K$121,W$5,$H$6:$H$121,"&gt;="&amp;12,$I$6:$I$121,"&gt;"&amp;$I73)+1)</f>
        <v/>
      </c>
      <c r="X73" s="33" t="str">
        <f>IF(OR($H73&lt;12,$L73&lt;&gt;X$4,$K73&lt;&gt;X$5),"",COUNTIFS($L$6:$L$121,X$4,$K$6:$K$121,X$5,$H$6:$H$121,"&gt;="&amp;12,$I$6:$I$121,"&gt;"&amp;$I73)+1)</f>
        <v/>
      </c>
      <c r="Y73" s="33" t="str">
        <f>IF(OR($H73&lt;12,$L73&lt;&gt;Y$4,$K73&lt;&gt;Y$5),"",COUNTIFS($L$6:$L$121,Y$4,$K$6:$K$121,Y$5,$H$6:$H$121,"&gt;="&amp;12,$I$6:$I$121,"&gt;"&amp;$I73)+1)</f>
        <v/>
      </c>
      <c r="Z73" s="33" t="str">
        <f>IF(OR($H73&lt;12,$L73&lt;&gt;Z$4,$K73&lt;&gt;Z$5),"",COUNTIFS($L$6:$L$121,Z$4,$K$6:$K$121,Z$5,$H$6:$H$121,"&gt;="&amp;12,$I$6:$I$121,"&gt;"&amp;$I73)+1)</f>
        <v/>
      </c>
      <c r="AA73" s="33" t="str">
        <f>IF(OR($H73&lt;12,$L73&lt;&gt;AA$4,$K73&lt;&gt;AA$5),"",COUNTIFS($L$6:$L$121,AA$4,$K$6:$K$121,AA$5,$H$6:$H$121,"&gt;="&amp;12,$I$6:$I$121,"&gt;"&amp;$I73)+1)</f>
        <v/>
      </c>
      <c r="AB73" s="33" t="str">
        <f>IF(OR($H73&lt;12,$L73&lt;&gt;AB$4,$K73&lt;&gt;AB$5),"",COUNTIFS($L$6:$L$121,AB$4,$K$6:$K$121,AB$5,$H$6:$H$121,"&gt;="&amp;12,$I$6:$I$121,"&gt;"&amp;$I73)+1)</f>
        <v/>
      </c>
      <c r="AC73" s="34" t="str">
        <f>IF(OR($H73&lt;12,$L73&lt;&gt;AC$4,$K73&lt;&gt;AC$5),"",COUNTIFS($L$6:$L$121,AC$4,$K$6:$K$121,AC$5,$H$6:$H$121,"&gt;="&amp;12,$I$6:$I$121,"&gt;"&amp;$I73)+1)</f>
        <v/>
      </c>
      <c r="AD73">
        <f t="shared" si="14"/>
        <v>0</v>
      </c>
    </row>
    <row r="74" spans="1:31" x14ac:dyDescent="0.3">
      <c r="A74" s="27" t="s">
        <v>23</v>
      </c>
      <c r="B74" s="28" t="s">
        <v>274</v>
      </c>
      <c r="C74" s="28">
        <v>175</v>
      </c>
      <c r="D74" s="28">
        <v>2</v>
      </c>
      <c r="E74" s="28">
        <v>0</v>
      </c>
      <c r="F74" s="28">
        <f t="shared" si="11"/>
        <v>0</v>
      </c>
      <c r="G74" s="28">
        <f t="shared" si="3"/>
        <v>0</v>
      </c>
      <c r="H74" s="28">
        <f t="shared" si="12"/>
        <v>2</v>
      </c>
      <c r="I74" s="43">
        <f t="shared" si="13"/>
        <v>175</v>
      </c>
      <c r="J74" s="43">
        <f t="shared" si="10"/>
        <v>13.5</v>
      </c>
      <c r="K74" s="45" t="s">
        <v>5</v>
      </c>
      <c r="L74" s="29" t="s">
        <v>3</v>
      </c>
      <c r="M74" s="30" t="str">
        <f>IF(H74&lt;12,"N/A",COUNTIFS($H$6:$H$121,"&gt;="&amp;12,$I$6:$I$121,"&gt;"&amp;$I74)+1)</f>
        <v>N/A</v>
      </c>
      <c r="N74" s="31" t="str">
        <f>IF(OR(H74&lt;12,L74&lt;&gt;N$4),"N/A",COUNTIFS($L$6:$L$121,N$4,$H$6:$H$121,"&gt;="&amp;12,$I$6:$I$121,"&gt;"&amp;$I74)+1)</f>
        <v>N/A</v>
      </c>
      <c r="O74" s="31" t="str">
        <f>IF(OR($H74&lt;12,$L74&lt;&gt;O$4),"N/A",COUNTIFS($L$6:$L$121,O$4,$H$6:$H$121,"&gt;="&amp;12,$I$6:$I$121,"&gt;"&amp;$I74)+1)</f>
        <v>N/A</v>
      </c>
      <c r="P74" s="32" t="str">
        <f>IF(OR($H74&lt;12,$L74&lt;&gt;P$4,$K74&lt;&gt;P$5),"",COUNTIFS($L$6:$L$121,P$4,$K$6:$K$121,P$5,$H$6:$H$121,"&gt;="&amp;12,$I$6:$I$121,"&gt;"&amp;$I74)+1)</f>
        <v/>
      </c>
      <c r="Q74" s="33" t="str">
        <f>IF(OR($H74&lt;12,$L74&lt;&gt;Q$4,$K74&lt;&gt;Q$5),"",COUNTIFS($L$6:$L$121,Q$4,$K$6:$K$121,Q$5,$H$6:$H$121,"&gt;="&amp;12,$I$6:$I$121,"&gt;"&amp;$I74)+1)</f>
        <v/>
      </c>
      <c r="R74" s="33" t="str">
        <f>IF(OR($H74&lt;12,$L74&lt;&gt;R$4,$K74&lt;&gt;R$5),"",COUNTIFS($L$6:$L$121,R$4,$K$6:$K$121,R$5,$H$6:$H$121,"&gt;="&amp;12,$I$6:$I$121,"&gt;"&amp;$I74)+1)</f>
        <v/>
      </c>
      <c r="S74" s="33" t="str">
        <f>IF(OR($H74&lt;12,$L74&lt;&gt;S$4,$K74&lt;&gt;S$5),"",COUNTIFS($L$6:$L$121,S$4,$K$6:$K$121,S$5,$H$6:$H$121,"&gt;="&amp;12,$I$6:$I$121,"&gt;"&amp;$I74)+1)</f>
        <v/>
      </c>
      <c r="T74" s="33" t="str">
        <f>IF(OR($H74&lt;12,$L74&lt;&gt;T$4,$K74&lt;&gt;T$5),"",COUNTIFS($L$6:$L$121,T$4,$K$6:$K$121,T$5,$H$6:$H$121,"&gt;="&amp;12,$I$6:$I$121,"&gt;"&amp;$I74)+1)</f>
        <v/>
      </c>
      <c r="U74" s="33" t="str">
        <f>IF(OR($H74&lt;12,$L74&lt;&gt;U$4,$K74&lt;&gt;U$5),"",COUNTIFS($L$6:$L$121,U$4,$K$6:$K$121,U$5,$H$6:$H$121,"&gt;="&amp;12,$I$6:$I$121,"&gt;"&amp;$I74)+1)</f>
        <v/>
      </c>
      <c r="V74" s="34" t="str">
        <f>IF(OR($H74&lt;12,$L74&lt;&gt;V$4,$K74&lt;&gt;V$5),"",COUNTIFS($L$6:$L$121,V$4,$K$6:$K$121,V$5,$H$6:$H$121,"&gt;="&amp;12,$I$6:$I$121,"&gt;"&amp;$I74)+1)</f>
        <v/>
      </c>
      <c r="W74" s="32" t="str">
        <f>IF(OR($H74&lt;12,$L74&lt;&gt;W$4,$K74&lt;&gt;W$5),"",COUNTIFS($L$6:$L$121,W$4,$K$6:$K$121,W$5,$H$6:$H$121,"&gt;="&amp;12,$I$6:$I$121,"&gt;"&amp;$I74)+1)</f>
        <v/>
      </c>
      <c r="X74" s="33" t="str">
        <f>IF(OR($H74&lt;12,$L74&lt;&gt;X$4,$K74&lt;&gt;X$5),"",COUNTIFS($L$6:$L$121,X$4,$K$6:$K$121,X$5,$H$6:$H$121,"&gt;="&amp;12,$I$6:$I$121,"&gt;"&amp;$I74)+1)</f>
        <v/>
      </c>
      <c r="Y74" s="33" t="str">
        <f>IF(OR($H74&lt;12,$L74&lt;&gt;Y$4,$K74&lt;&gt;Y$5),"",COUNTIFS($L$6:$L$121,Y$4,$K$6:$K$121,Y$5,$H$6:$H$121,"&gt;="&amp;12,$I$6:$I$121,"&gt;"&amp;$I74)+1)</f>
        <v/>
      </c>
      <c r="Z74" s="33" t="str">
        <f>IF(OR($H74&lt;12,$L74&lt;&gt;Z$4,$K74&lt;&gt;Z$5),"",COUNTIFS($L$6:$L$121,Z$4,$K$6:$K$121,Z$5,$H$6:$H$121,"&gt;="&amp;12,$I$6:$I$121,"&gt;"&amp;$I74)+1)</f>
        <v/>
      </c>
      <c r="AA74" s="33" t="str">
        <f>IF(OR($H74&lt;12,$L74&lt;&gt;AA$4,$K74&lt;&gt;AA$5),"",COUNTIFS($L$6:$L$121,AA$4,$K$6:$K$121,AA$5,$H$6:$H$121,"&gt;="&amp;12,$I$6:$I$121,"&gt;"&amp;$I74)+1)</f>
        <v/>
      </c>
      <c r="AB74" s="33" t="str">
        <f>IF(OR($H74&lt;12,$L74&lt;&gt;AB$4,$K74&lt;&gt;AB$5),"",COUNTIFS($L$6:$L$121,AB$4,$K$6:$K$121,AB$5,$H$6:$H$121,"&gt;="&amp;12,$I$6:$I$121,"&gt;"&amp;$I74)+1)</f>
        <v/>
      </c>
      <c r="AC74" s="34" t="str">
        <f>IF(OR($H74&lt;12,$L74&lt;&gt;AC$4,$K74&lt;&gt;AC$5),"",COUNTIFS($L$6:$L$121,AC$4,$K$6:$K$121,AC$5,$H$6:$H$121,"&gt;="&amp;12,$I$6:$I$121,"&gt;"&amp;$I74)+1)</f>
        <v/>
      </c>
      <c r="AD74">
        <f t="shared" si="14"/>
        <v>0</v>
      </c>
    </row>
    <row r="75" spans="1:31" x14ac:dyDescent="0.3">
      <c r="A75" s="27" t="s">
        <v>66</v>
      </c>
      <c r="B75" s="28" t="s">
        <v>277</v>
      </c>
      <c r="C75" s="28">
        <v>169</v>
      </c>
      <c r="D75" s="28">
        <v>2</v>
      </c>
      <c r="E75" s="28">
        <v>0</v>
      </c>
      <c r="F75" s="28">
        <f t="shared" si="11"/>
        <v>0</v>
      </c>
      <c r="G75" s="28">
        <f t="shared" si="3"/>
        <v>0</v>
      </c>
      <c r="H75" s="28">
        <f t="shared" si="12"/>
        <v>2</v>
      </c>
      <c r="I75" s="43">
        <f t="shared" si="13"/>
        <v>169</v>
      </c>
      <c r="J75" s="43">
        <f t="shared" si="10"/>
        <v>16.5</v>
      </c>
      <c r="K75" s="45" t="s">
        <v>6</v>
      </c>
      <c r="L75" s="29" t="s">
        <v>3</v>
      </c>
      <c r="M75" s="30" t="str">
        <f>IF(H75&lt;12,"N/A",COUNTIFS($H$6:$H$121,"&gt;="&amp;12,$I$6:$I$121,"&gt;"&amp;$I75)+1)</f>
        <v>N/A</v>
      </c>
      <c r="N75" s="31" t="str">
        <f>IF(OR(H75&lt;12,L75&lt;&gt;N$4),"N/A",COUNTIFS($L$6:$L$121,N$4,$H$6:$H$121,"&gt;="&amp;12,$I$6:$I$121,"&gt;"&amp;$I75)+1)</f>
        <v>N/A</v>
      </c>
      <c r="O75" s="31" t="str">
        <f>IF(OR($H75&lt;12,$L75&lt;&gt;O$4),"N/A",COUNTIFS($L$6:$L$121,O$4,$H$6:$H$121,"&gt;="&amp;12,$I$6:$I$121,"&gt;"&amp;$I75)+1)</f>
        <v>N/A</v>
      </c>
      <c r="P75" s="32" t="str">
        <f>IF(OR($H75&lt;12,$L75&lt;&gt;P$4,$K75&lt;&gt;P$5),"",COUNTIFS($L$6:$L$121,P$4,$K$6:$K$121,P$5,$H$6:$H$121,"&gt;="&amp;12,$I$6:$I$121,"&gt;"&amp;$I75)+1)</f>
        <v/>
      </c>
      <c r="Q75" s="33" t="str">
        <f>IF(OR($H75&lt;12,$L75&lt;&gt;Q$4,$K75&lt;&gt;Q$5),"",COUNTIFS($L$6:$L$121,Q$4,$K$6:$K$121,Q$5,$H$6:$H$121,"&gt;="&amp;12,$I$6:$I$121,"&gt;"&amp;$I75)+1)</f>
        <v/>
      </c>
      <c r="R75" s="33" t="str">
        <f>IF(OR($H75&lt;12,$L75&lt;&gt;R$4,$K75&lt;&gt;R$5),"",COUNTIFS($L$6:$L$121,R$4,$K$6:$K$121,R$5,$H$6:$H$121,"&gt;="&amp;12,$I$6:$I$121,"&gt;"&amp;$I75)+1)</f>
        <v/>
      </c>
      <c r="S75" s="33" t="str">
        <f>IF(OR($H75&lt;12,$L75&lt;&gt;S$4,$K75&lt;&gt;S$5),"",COUNTIFS($L$6:$L$121,S$4,$K$6:$K$121,S$5,$H$6:$H$121,"&gt;="&amp;12,$I$6:$I$121,"&gt;"&amp;$I75)+1)</f>
        <v/>
      </c>
      <c r="T75" s="33" t="str">
        <f>IF(OR($H75&lt;12,$L75&lt;&gt;T$4,$K75&lt;&gt;T$5),"",COUNTIFS($L$6:$L$121,T$4,$K$6:$K$121,T$5,$H$6:$H$121,"&gt;="&amp;12,$I$6:$I$121,"&gt;"&amp;$I75)+1)</f>
        <v/>
      </c>
      <c r="U75" s="33" t="str">
        <f>IF(OR($H75&lt;12,$L75&lt;&gt;U$4,$K75&lt;&gt;U$5),"",COUNTIFS($L$6:$L$121,U$4,$K$6:$K$121,U$5,$H$6:$H$121,"&gt;="&amp;12,$I$6:$I$121,"&gt;"&amp;$I75)+1)</f>
        <v/>
      </c>
      <c r="V75" s="34" t="str">
        <f>IF(OR($H75&lt;12,$L75&lt;&gt;V$4,$K75&lt;&gt;V$5),"",COUNTIFS($L$6:$L$121,V$4,$K$6:$K$121,V$5,$H$6:$H$121,"&gt;="&amp;12,$I$6:$I$121,"&gt;"&amp;$I75)+1)</f>
        <v/>
      </c>
      <c r="W75" s="32" t="str">
        <f>IF(OR($H75&lt;12,$L75&lt;&gt;W$4,$K75&lt;&gt;W$5),"",COUNTIFS($L$6:$L$121,W$4,$K$6:$K$121,W$5,$H$6:$H$121,"&gt;="&amp;12,$I$6:$I$121,"&gt;"&amp;$I75)+1)</f>
        <v/>
      </c>
      <c r="X75" s="33" t="str">
        <f>IF(OR($H75&lt;12,$L75&lt;&gt;X$4,$K75&lt;&gt;X$5),"",COUNTIFS($L$6:$L$121,X$4,$K$6:$K$121,X$5,$H$6:$H$121,"&gt;="&amp;12,$I$6:$I$121,"&gt;"&amp;$I75)+1)</f>
        <v/>
      </c>
      <c r="Y75" s="33" t="str">
        <f>IF(OR($H75&lt;12,$L75&lt;&gt;Y$4,$K75&lt;&gt;Y$5),"",COUNTIFS($L$6:$L$121,Y$4,$K$6:$K$121,Y$5,$H$6:$H$121,"&gt;="&amp;12,$I$6:$I$121,"&gt;"&amp;$I75)+1)</f>
        <v/>
      </c>
      <c r="Z75" s="33" t="str">
        <f>IF(OR($H75&lt;12,$L75&lt;&gt;Z$4,$K75&lt;&gt;Z$5),"",COUNTIFS($L$6:$L$121,Z$4,$K$6:$K$121,Z$5,$H$6:$H$121,"&gt;="&amp;12,$I$6:$I$121,"&gt;"&amp;$I75)+1)</f>
        <v/>
      </c>
      <c r="AA75" s="33" t="str">
        <f>IF(OR($H75&lt;12,$L75&lt;&gt;AA$4,$K75&lt;&gt;AA$5),"",COUNTIFS($L$6:$L$121,AA$4,$K$6:$K$121,AA$5,$H$6:$H$121,"&gt;="&amp;12,$I$6:$I$121,"&gt;"&amp;$I75)+1)</f>
        <v/>
      </c>
      <c r="AB75" s="33" t="str">
        <f>IF(OR($H75&lt;12,$L75&lt;&gt;AB$4,$K75&lt;&gt;AB$5),"",COUNTIFS($L$6:$L$121,AB$4,$K$6:$K$121,AB$5,$H$6:$H$121,"&gt;="&amp;12,$I$6:$I$121,"&gt;"&amp;$I75)+1)</f>
        <v/>
      </c>
      <c r="AC75" s="34" t="str">
        <f>IF(OR($H75&lt;12,$L75&lt;&gt;AC$4,$K75&lt;&gt;AC$5),"",COUNTIFS($L$6:$L$121,AC$4,$K$6:$K$121,AC$5,$H$6:$H$121,"&gt;="&amp;12,$I$6:$I$121,"&gt;"&amp;$I75)+1)</f>
        <v/>
      </c>
      <c r="AD75">
        <f t="shared" si="14"/>
        <v>0</v>
      </c>
    </row>
    <row r="76" spans="1:31" x14ac:dyDescent="0.3">
      <c r="A76" s="27" t="s">
        <v>71</v>
      </c>
      <c r="B76" s="28" t="s">
        <v>278</v>
      </c>
      <c r="C76" s="28">
        <v>160</v>
      </c>
      <c r="D76" s="28">
        <v>2</v>
      </c>
      <c r="E76" s="28">
        <v>0</v>
      </c>
      <c r="F76" s="28">
        <f t="shared" si="11"/>
        <v>0</v>
      </c>
      <c r="G76" s="28">
        <f t="shared" si="3"/>
        <v>0</v>
      </c>
      <c r="H76" s="28">
        <f t="shared" si="12"/>
        <v>2</v>
      </c>
      <c r="I76" s="43">
        <f t="shared" si="13"/>
        <v>160</v>
      </c>
      <c r="J76" s="43">
        <f t="shared" si="10"/>
        <v>21</v>
      </c>
      <c r="K76" s="45" t="s">
        <v>6</v>
      </c>
      <c r="L76" s="29" t="s">
        <v>2</v>
      </c>
      <c r="M76" s="30" t="str">
        <f>IF(H76&lt;12,"N/A",COUNTIFS($H$6:$H$121,"&gt;="&amp;12,$I$6:$I$121,"&gt;"&amp;$I76)+1)</f>
        <v>N/A</v>
      </c>
      <c r="N76" s="31" t="str">
        <f>IF(OR(H76&lt;12,L76&lt;&gt;N$4),"N/A",COUNTIFS($L$6:$L$121,N$4,$H$6:$H$121,"&gt;="&amp;12,$I$6:$I$121,"&gt;"&amp;$I76)+1)</f>
        <v>N/A</v>
      </c>
      <c r="O76" s="31" t="str">
        <f>IF(OR($H76&lt;12,$L76&lt;&gt;O$4),"N/A",COUNTIFS($L$6:$L$121,O$4,$H$6:$H$121,"&gt;="&amp;12,$I$6:$I$121,"&gt;"&amp;$I76)+1)</f>
        <v>N/A</v>
      </c>
      <c r="P76" s="32" t="str">
        <f>IF(OR($H76&lt;12,$L76&lt;&gt;P$4,$K76&lt;&gt;P$5),"",COUNTIFS($L$6:$L$121,P$4,$K$6:$K$121,P$5,$H$6:$H$121,"&gt;="&amp;12,$I$6:$I$121,"&gt;"&amp;$I76)+1)</f>
        <v/>
      </c>
      <c r="Q76" s="33" t="str">
        <f>IF(OR($H76&lt;12,$L76&lt;&gt;Q$4,$K76&lt;&gt;Q$5),"",COUNTIFS($L$6:$L$121,Q$4,$K$6:$K$121,Q$5,$H$6:$H$121,"&gt;="&amp;12,$I$6:$I$121,"&gt;"&amp;$I76)+1)</f>
        <v/>
      </c>
      <c r="R76" s="33" t="str">
        <f>IF(OR($H76&lt;12,$L76&lt;&gt;R$4,$K76&lt;&gt;R$5),"",COUNTIFS($L$6:$L$121,R$4,$K$6:$K$121,R$5,$H$6:$H$121,"&gt;="&amp;12,$I$6:$I$121,"&gt;"&amp;$I76)+1)</f>
        <v/>
      </c>
      <c r="S76" s="33" t="str">
        <f>IF(OR($H76&lt;12,$L76&lt;&gt;S$4,$K76&lt;&gt;S$5),"",COUNTIFS($L$6:$L$121,S$4,$K$6:$K$121,S$5,$H$6:$H$121,"&gt;="&amp;12,$I$6:$I$121,"&gt;"&amp;$I76)+1)</f>
        <v/>
      </c>
      <c r="T76" s="33" t="str">
        <f>IF(OR($H76&lt;12,$L76&lt;&gt;T$4,$K76&lt;&gt;T$5),"",COUNTIFS($L$6:$L$121,T$4,$K$6:$K$121,T$5,$H$6:$H$121,"&gt;="&amp;12,$I$6:$I$121,"&gt;"&amp;$I76)+1)</f>
        <v/>
      </c>
      <c r="U76" s="33" t="str">
        <f>IF(OR($H76&lt;12,$L76&lt;&gt;U$4,$K76&lt;&gt;U$5),"",COUNTIFS($L$6:$L$121,U$4,$K$6:$K$121,U$5,$H$6:$H$121,"&gt;="&amp;12,$I$6:$I$121,"&gt;"&amp;$I76)+1)</f>
        <v/>
      </c>
      <c r="V76" s="34" t="str">
        <f>IF(OR($H76&lt;12,$L76&lt;&gt;V$4,$K76&lt;&gt;V$5),"",COUNTIFS($L$6:$L$121,V$4,$K$6:$K$121,V$5,$H$6:$H$121,"&gt;="&amp;12,$I$6:$I$121,"&gt;"&amp;$I76)+1)</f>
        <v/>
      </c>
      <c r="W76" s="32" t="str">
        <f>IF(OR($H76&lt;12,$L76&lt;&gt;W$4,$K76&lt;&gt;W$5),"",COUNTIFS($L$6:$L$121,W$4,$K$6:$K$121,W$5,$H$6:$H$121,"&gt;="&amp;12,$I$6:$I$121,"&gt;"&amp;$I76)+1)</f>
        <v/>
      </c>
      <c r="X76" s="33" t="str">
        <f>IF(OR($H76&lt;12,$L76&lt;&gt;X$4,$K76&lt;&gt;X$5),"",COUNTIFS($L$6:$L$121,X$4,$K$6:$K$121,X$5,$H$6:$H$121,"&gt;="&amp;12,$I$6:$I$121,"&gt;"&amp;$I76)+1)</f>
        <v/>
      </c>
      <c r="Y76" s="33" t="str">
        <f>IF(OR($H76&lt;12,$L76&lt;&gt;Y$4,$K76&lt;&gt;Y$5),"",COUNTIFS($L$6:$L$121,Y$4,$K$6:$K$121,Y$5,$H$6:$H$121,"&gt;="&amp;12,$I$6:$I$121,"&gt;"&amp;$I76)+1)</f>
        <v/>
      </c>
      <c r="Z76" s="33" t="str">
        <f>IF(OR($H76&lt;12,$L76&lt;&gt;Z$4,$K76&lt;&gt;Z$5),"",COUNTIFS($L$6:$L$121,Z$4,$K$6:$K$121,Z$5,$H$6:$H$121,"&gt;="&amp;12,$I$6:$I$121,"&gt;"&amp;$I76)+1)</f>
        <v/>
      </c>
      <c r="AA76" s="33" t="str">
        <f>IF(OR($H76&lt;12,$L76&lt;&gt;AA$4,$K76&lt;&gt;AA$5),"",COUNTIFS($L$6:$L$121,AA$4,$K$6:$K$121,AA$5,$H$6:$H$121,"&gt;="&amp;12,$I$6:$I$121,"&gt;"&amp;$I76)+1)</f>
        <v/>
      </c>
      <c r="AB76" s="33" t="str">
        <f>IF(OR($H76&lt;12,$L76&lt;&gt;AB$4,$K76&lt;&gt;AB$5),"",COUNTIFS($L$6:$L$121,AB$4,$K$6:$K$121,AB$5,$H$6:$H$121,"&gt;="&amp;12,$I$6:$I$121,"&gt;"&amp;$I76)+1)</f>
        <v/>
      </c>
      <c r="AC76" s="34" t="str">
        <f>IF(OR($H76&lt;12,$L76&lt;&gt;AC$4,$K76&lt;&gt;AC$5),"",COUNTIFS($L$6:$L$121,AC$4,$K$6:$K$121,AC$5,$H$6:$H$121,"&gt;="&amp;12,$I$6:$I$121,"&gt;"&amp;$I76)+1)</f>
        <v/>
      </c>
      <c r="AD76">
        <f t="shared" si="14"/>
        <v>0</v>
      </c>
    </row>
    <row r="77" spans="1:31" x14ac:dyDescent="0.3">
      <c r="A77" s="27" t="s">
        <v>83</v>
      </c>
      <c r="B77" s="28" t="s">
        <v>274</v>
      </c>
      <c r="C77" s="28">
        <v>152</v>
      </c>
      <c r="D77" s="28">
        <v>2</v>
      </c>
      <c r="E77" s="28">
        <v>0</v>
      </c>
      <c r="F77" s="28">
        <f t="shared" si="11"/>
        <v>0</v>
      </c>
      <c r="G77" s="28">
        <f t="shared" si="3"/>
        <v>0</v>
      </c>
      <c r="H77" s="28">
        <f t="shared" si="12"/>
        <v>2</v>
      </c>
      <c r="I77" s="43">
        <f t="shared" si="13"/>
        <v>152</v>
      </c>
      <c r="J77" s="43">
        <f t="shared" si="10"/>
        <v>25</v>
      </c>
      <c r="K77" s="45" t="s">
        <v>4</v>
      </c>
      <c r="L77" s="29" t="s">
        <v>2</v>
      </c>
      <c r="M77" s="30" t="str">
        <f>IF(H77&lt;12,"N/A",COUNTIFS($H$6:$H$121,"&gt;="&amp;12,$I$6:$I$121,"&gt;"&amp;$I77)+1)</f>
        <v>N/A</v>
      </c>
      <c r="N77" s="31" t="str">
        <f>IF(OR(H77&lt;12,L77&lt;&gt;N$4),"N/A",COUNTIFS($L$6:$L$121,N$4,$H$6:$H$121,"&gt;="&amp;12,$I$6:$I$121,"&gt;"&amp;$I77)+1)</f>
        <v>N/A</v>
      </c>
      <c r="O77" s="31" t="str">
        <f>IF(OR($H77&lt;12,$L77&lt;&gt;O$4),"N/A",COUNTIFS($L$6:$L$121,O$4,$H$6:$H$121,"&gt;="&amp;12,$I$6:$I$121,"&gt;"&amp;$I77)+1)</f>
        <v>N/A</v>
      </c>
      <c r="P77" s="32" t="str">
        <f>IF(OR($H77&lt;12,$L77&lt;&gt;P$4,$K77&lt;&gt;P$5),"",COUNTIFS($L$6:$L$121,P$4,$K$6:$K$121,P$5,$H$6:$H$121,"&gt;="&amp;12,$I$6:$I$121,"&gt;"&amp;$I77)+1)</f>
        <v/>
      </c>
      <c r="Q77" s="33" t="str">
        <f>IF(OR($H77&lt;12,$L77&lt;&gt;Q$4,$K77&lt;&gt;Q$5),"",COUNTIFS($L$6:$L$121,Q$4,$K$6:$K$121,Q$5,$H$6:$H$121,"&gt;="&amp;12,$I$6:$I$121,"&gt;"&amp;$I77)+1)</f>
        <v/>
      </c>
      <c r="R77" s="33" t="str">
        <f>IF(OR($H77&lt;12,$L77&lt;&gt;R$4,$K77&lt;&gt;R$5),"",COUNTIFS($L$6:$L$121,R$4,$K$6:$K$121,R$5,$H$6:$H$121,"&gt;="&amp;12,$I$6:$I$121,"&gt;"&amp;$I77)+1)</f>
        <v/>
      </c>
      <c r="S77" s="33" t="str">
        <f>IF(OR($H77&lt;12,$L77&lt;&gt;S$4,$K77&lt;&gt;S$5),"",COUNTIFS($L$6:$L$121,S$4,$K$6:$K$121,S$5,$H$6:$H$121,"&gt;="&amp;12,$I$6:$I$121,"&gt;"&amp;$I77)+1)</f>
        <v/>
      </c>
      <c r="T77" s="33" t="str">
        <f>IF(OR($H77&lt;12,$L77&lt;&gt;T$4,$K77&lt;&gt;T$5),"",COUNTIFS($L$6:$L$121,T$4,$K$6:$K$121,T$5,$H$6:$H$121,"&gt;="&amp;12,$I$6:$I$121,"&gt;"&amp;$I77)+1)</f>
        <v/>
      </c>
      <c r="U77" s="33" t="str">
        <f>IF(OR($H77&lt;12,$L77&lt;&gt;U$4,$K77&lt;&gt;U$5),"",COUNTIFS($L$6:$L$121,U$4,$K$6:$K$121,U$5,$H$6:$H$121,"&gt;="&amp;12,$I$6:$I$121,"&gt;"&amp;$I77)+1)</f>
        <v/>
      </c>
      <c r="V77" s="34" t="str">
        <f>IF(OR($H77&lt;12,$L77&lt;&gt;V$4,$K77&lt;&gt;V$5),"",COUNTIFS($L$6:$L$121,V$4,$K$6:$K$121,V$5,$H$6:$H$121,"&gt;="&amp;12,$I$6:$I$121,"&gt;"&amp;$I77)+1)</f>
        <v/>
      </c>
      <c r="W77" s="32" t="str">
        <f>IF(OR($H77&lt;12,$L77&lt;&gt;W$4,$K77&lt;&gt;W$5),"",COUNTIFS($L$6:$L$121,W$4,$K$6:$K$121,W$5,$H$6:$H$121,"&gt;="&amp;12,$I$6:$I$121,"&gt;"&amp;$I77)+1)</f>
        <v/>
      </c>
      <c r="X77" s="33" t="str">
        <f>IF(OR($H77&lt;12,$L77&lt;&gt;X$4,$K77&lt;&gt;X$5),"",COUNTIFS($L$6:$L$121,X$4,$K$6:$K$121,X$5,$H$6:$H$121,"&gt;="&amp;12,$I$6:$I$121,"&gt;"&amp;$I77)+1)</f>
        <v/>
      </c>
      <c r="Y77" s="33" t="str">
        <f>IF(OR($H77&lt;12,$L77&lt;&gt;Y$4,$K77&lt;&gt;Y$5),"",COUNTIFS($L$6:$L$121,Y$4,$K$6:$K$121,Y$5,$H$6:$H$121,"&gt;="&amp;12,$I$6:$I$121,"&gt;"&amp;$I77)+1)</f>
        <v/>
      </c>
      <c r="Z77" s="33" t="str">
        <f>IF(OR($H77&lt;12,$L77&lt;&gt;Z$4,$K77&lt;&gt;Z$5),"",COUNTIFS($L$6:$L$121,Z$4,$K$6:$K$121,Z$5,$H$6:$H$121,"&gt;="&amp;12,$I$6:$I$121,"&gt;"&amp;$I77)+1)</f>
        <v/>
      </c>
      <c r="AA77" s="33" t="str">
        <f>IF(OR($H77&lt;12,$L77&lt;&gt;AA$4,$K77&lt;&gt;AA$5),"",COUNTIFS($L$6:$L$121,AA$4,$K$6:$K$121,AA$5,$H$6:$H$121,"&gt;="&amp;12,$I$6:$I$121,"&gt;"&amp;$I77)+1)</f>
        <v/>
      </c>
      <c r="AB77" s="33" t="str">
        <f>IF(OR($H77&lt;12,$L77&lt;&gt;AB$4,$K77&lt;&gt;AB$5),"",COUNTIFS($L$6:$L$121,AB$4,$K$6:$K$121,AB$5,$H$6:$H$121,"&gt;="&amp;12,$I$6:$I$121,"&gt;"&amp;$I77)+1)</f>
        <v/>
      </c>
      <c r="AC77" s="34" t="str">
        <f>IF(OR($H77&lt;12,$L77&lt;&gt;AC$4,$K77&lt;&gt;AC$5),"",COUNTIFS($L$6:$L$121,AC$4,$K$6:$K$121,AC$5,$H$6:$H$121,"&gt;="&amp;12,$I$6:$I$121,"&gt;"&amp;$I77)+1)</f>
        <v/>
      </c>
      <c r="AD77">
        <f t="shared" si="14"/>
        <v>0</v>
      </c>
    </row>
    <row r="78" spans="1:31" x14ac:dyDescent="0.3">
      <c r="A78" s="27" t="s">
        <v>31</v>
      </c>
      <c r="B78" s="28" t="s">
        <v>279</v>
      </c>
      <c r="C78" s="28">
        <v>74</v>
      </c>
      <c r="D78" s="28">
        <v>1</v>
      </c>
      <c r="E78" s="28">
        <v>1</v>
      </c>
      <c r="F78" s="28">
        <f t="shared" si="11"/>
        <v>1</v>
      </c>
      <c r="G78" s="28">
        <f t="shared" si="3"/>
        <v>74</v>
      </c>
      <c r="H78" s="28">
        <f t="shared" si="12"/>
        <v>2</v>
      </c>
      <c r="I78" s="43">
        <f t="shared" si="13"/>
        <v>148</v>
      </c>
      <c r="J78" s="43">
        <f t="shared" si="10"/>
        <v>27</v>
      </c>
      <c r="K78" s="45" t="s">
        <v>7</v>
      </c>
      <c r="L78" s="29" t="s">
        <v>2</v>
      </c>
      <c r="M78" s="30" t="str">
        <f>IF(H78&lt;12,"N/A",COUNTIFS($H$6:$H$121,"&gt;="&amp;12,$I$6:$I$121,"&gt;"&amp;$I78)+1)</f>
        <v>N/A</v>
      </c>
      <c r="N78" s="31" t="str">
        <f>IF(OR(H78&lt;12,L78&lt;&gt;N$4),"N/A",COUNTIFS($L$6:$L$121,N$4,$H$6:$H$121,"&gt;="&amp;12,$I$6:$I$121,"&gt;"&amp;$I78)+1)</f>
        <v>N/A</v>
      </c>
      <c r="O78" s="31" t="str">
        <f>IF(OR($H78&lt;12,$L78&lt;&gt;O$4),"N/A",COUNTIFS($L$6:$L$121,O$4,$H$6:$H$121,"&gt;="&amp;12,$I$6:$I$121,"&gt;"&amp;$I78)+1)</f>
        <v>N/A</v>
      </c>
      <c r="P78" s="32" t="str">
        <f>IF(OR($H78&lt;12,$L78&lt;&gt;P$4,$K78&lt;&gt;P$5),"",COUNTIFS($L$6:$L$121,P$4,$K$6:$K$121,P$5,$H$6:$H$121,"&gt;="&amp;12,$I$6:$I$121,"&gt;"&amp;$I78)+1)</f>
        <v/>
      </c>
      <c r="Q78" s="33" t="str">
        <f>IF(OR($H78&lt;12,$L78&lt;&gt;Q$4,$K78&lt;&gt;Q$5),"",COUNTIFS($L$6:$L$121,Q$4,$K$6:$K$121,Q$5,$H$6:$H$121,"&gt;="&amp;12,$I$6:$I$121,"&gt;"&amp;$I78)+1)</f>
        <v/>
      </c>
      <c r="R78" s="33" t="str">
        <f>IF(OR($H78&lt;12,$L78&lt;&gt;R$4,$K78&lt;&gt;R$5),"",COUNTIFS($L$6:$L$121,R$4,$K$6:$K$121,R$5,$H$6:$H$121,"&gt;="&amp;12,$I$6:$I$121,"&gt;"&amp;$I78)+1)</f>
        <v/>
      </c>
      <c r="S78" s="33" t="str">
        <f>IF(OR($H78&lt;12,$L78&lt;&gt;S$4,$K78&lt;&gt;S$5),"",COUNTIFS($L$6:$L$121,S$4,$K$6:$K$121,S$5,$H$6:$H$121,"&gt;="&amp;12,$I$6:$I$121,"&gt;"&amp;$I78)+1)</f>
        <v/>
      </c>
      <c r="T78" s="33" t="str">
        <f>IF(OR($H78&lt;12,$L78&lt;&gt;T$4,$K78&lt;&gt;T$5),"",COUNTIFS($L$6:$L$121,T$4,$K$6:$K$121,T$5,$H$6:$H$121,"&gt;="&amp;12,$I$6:$I$121,"&gt;"&amp;$I78)+1)</f>
        <v/>
      </c>
      <c r="U78" s="33" t="str">
        <f>IF(OR($H78&lt;12,$L78&lt;&gt;U$4,$K78&lt;&gt;U$5),"",COUNTIFS($L$6:$L$121,U$4,$K$6:$K$121,U$5,$H$6:$H$121,"&gt;="&amp;12,$I$6:$I$121,"&gt;"&amp;$I78)+1)</f>
        <v/>
      </c>
      <c r="V78" s="34" t="str">
        <f>IF(OR($H78&lt;12,$L78&lt;&gt;V$4,$K78&lt;&gt;V$5),"",COUNTIFS($L$6:$L$121,V$4,$K$6:$K$121,V$5,$H$6:$H$121,"&gt;="&amp;12,$I$6:$I$121,"&gt;"&amp;$I78)+1)</f>
        <v/>
      </c>
      <c r="W78" s="32" t="str">
        <f>IF(OR($H78&lt;12,$L78&lt;&gt;W$4,$K78&lt;&gt;W$5),"",COUNTIFS($L$6:$L$121,W$4,$K$6:$K$121,W$5,$H$6:$H$121,"&gt;="&amp;12,$I$6:$I$121,"&gt;"&amp;$I78)+1)</f>
        <v/>
      </c>
      <c r="X78" s="33" t="str">
        <f>IF(OR($H78&lt;12,$L78&lt;&gt;X$4,$K78&lt;&gt;X$5),"",COUNTIFS($L$6:$L$121,X$4,$K$6:$K$121,X$5,$H$6:$H$121,"&gt;="&amp;12,$I$6:$I$121,"&gt;"&amp;$I78)+1)</f>
        <v/>
      </c>
      <c r="Y78" s="33" t="str">
        <f>IF(OR($H78&lt;12,$L78&lt;&gt;Y$4,$K78&lt;&gt;Y$5),"",COUNTIFS($L$6:$L$121,Y$4,$K$6:$K$121,Y$5,$H$6:$H$121,"&gt;="&amp;12,$I$6:$I$121,"&gt;"&amp;$I78)+1)</f>
        <v/>
      </c>
      <c r="Z78" s="33" t="str">
        <f>IF(OR($H78&lt;12,$L78&lt;&gt;Z$4,$K78&lt;&gt;Z$5),"",COUNTIFS($L$6:$L$121,Z$4,$K$6:$K$121,Z$5,$H$6:$H$121,"&gt;="&amp;12,$I$6:$I$121,"&gt;"&amp;$I78)+1)</f>
        <v/>
      </c>
      <c r="AA78" s="33" t="str">
        <f>IF(OR($H78&lt;12,$L78&lt;&gt;AA$4,$K78&lt;&gt;AA$5),"",COUNTIFS($L$6:$L$121,AA$4,$K$6:$K$121,AA$5,$H$6:$H$121,"&gt;="&amp;12,$I$6:$I$121,"&gt;"&amp;$I78)+1)</f>
        <v/>
      </c>
      <c r="AB78" s="33" t="str">
        <f>IF(OR($H78&lt;12,$L78&lt;&gt;AB$4,$K78&lt;&gt;AB$5),"",COUNTIFS($L$6:$L$121,AB$4,$K$6:$K$121,AB$5,$H$6:$H$121,"&gt;="&amp;12,$I$6:$I$121,"&gt;"&amp;$I78)+1)</f>
        <v/>
      </c>
      <c r="AC78" s="34" t="str">
        <f>IF(OR($H78&lt;12,$L78&lt;&gt;AC$4,$K78&lt;&gt;AC$5),"",COUNTIFS($L$6:$L$121,AC$4,$K$6:$K$121,AC$5,$H$6:$H$121,"&gt;="&amp;12,$I$6:$I$121,"&gt;"&amp;$I78)+1)</f>
        <v/>
      </c>
      <c r="AD78">
        <f t="shared" si="14"/>
        <v>0</v>
      </c>
    </row>
    <row r="79" spans="1:31" x14ac:dyDescent="0.3">
      <c r="A79" s="27" t="s">
        <v>73</v>
      </c>
      <c r="B79" s="28" t="s">
        <v>276</v>
      </c>
      <c r="C79" s="28">
        <v>146</v>
      </c>
      <c r="D79" s="28">
        <v>2</v>
      </c>
      <c r="E79" s="28">
        <v>0</v>
      </c>
      <c r="F79" s="28">
        <f t="shared" si="11"/>
        <v>0</v>
      </c>
      <c r="G79" s="28">
        <f t="shared" si="3"/>
        <v>0</v>
      </c>
      <c r="H79" s="28">
        <f t="shared" si="12"/>
        <v>2</v>
      </c>
      <c r="I79" s="43">
        <f t="shared" si="13"/>
        <v>146</v>
      </c>
      <c r="J79" s="43">
        <f t="shared" si="10"/>
        <v>28</v>
      </c>
      <c r="K79" s="45" t="s">
        <v>10</v>
      </c>
      <c r="L79" s="29" t="s">
        <v>3</v>
      </c>
      <c r="M79" s="30" t="str">
        <f>IF(H79&lt;12,"N/A",COUNTIFS($H$6:$H$121,"&gt;="&amp;12,$I$6:$I$121,"&gt;"&amp;$I79)+1)</f>
        <v>N/A</v>
      </c>
      <c r="N79" s="31" t="str">
        <f>IF(OR(H79&lt;12,L79&lt;&gt;N$4),"N/A",COUNTIFS($L$6:$L$121,N$4,$H$6:$H$121,"&gt;="&amp;12,$I$6:$I$121,"&gt;"&amp;$I79)+1)</f>
        <v>N/A</v>
      </c>
      <c r="O79" s="31" t="str">
        <f>IF(OR($H79&lt;12,$L79&lt;&gt;O$4),"N/A",COUNTIFS($L$6:$L$121,O$4,$H$6:$H$121,"&gt;="&amp;12,$I$6:$I$121,"&gt;"&amp;$I79)+1)</f>
        <v>N/A</v>
      </c>
      <c r="P79" s="32" t="str">
        <f>IF(OR($H79&lt;12,$L79&lt;&gt;P$4,$K79&lt;&gt;P$5),"",COUNTIFS($L$6:$L$121,P$4,$K$6:$K$121,P$5,$H$6:$H$121,"&gt;="&amp;12,$I$6:$I$121,"&gt;"&amp;$I79)+1)</f>
        <v/>
      </c>
      <c r="Q79" s="33" t="str">
        <f>IF(OR($H79&lt;12,$L79&lt;&gt;Q$4,$K79&lt;&gt;Q$5),"",COUNTIFS($L$6:$L$121,Q$4,$K$6:$K$121,Q$5,$H$6:$H$121,"&gt;="&amp;12,$I$6:$I$121,"&gt;"&amp;$I79)+1)</f>
        <v/>
      </c>
      <c r="R79" s="33" t="str">
        <f>IF(OR($H79&lt;12,$L79&lt;&gt;R$4,$K79&lt;&gt;R$5),"",COUNTIFS($L$6:$L$121,R$4,$K$6:$K$121,R$5,$H$6:$H$121,"&gt;="&amp;12,$I$6:$I$121,"&gt;"&amp;$I79)+1)</f>
        <v/>
      </c>
      <c r="S79" s="33" t="str">
        <f>IF(OR($H79&lt;12,$L79&lt;&gt;S$4,$K79&lt;&gt;S$5),"",COUNTIFS($L$6:$L$121,S$4,$K$6:$K$121,S$5,$H$6:$H$121,"&gt;="&amp;12,$I$6:$I$121,"&gt;"&amp;$I79)+1)</f>
        <v/>
      </c>
      <c r="T79" s="33" t="str">
        <f>IF(OR($H79&lt;12,$L79&lt;&gt;T$4,$K79&lt;&gt;T$5),"",COUNTIFS($L$6:$L$121,T$4,$K$6:$K$121,T$5,$H$6:$H$121,"&gt;="&amp;12,$I$6:$I$121,"&gt;"&amp;$I79)+1)</f>
        <v/>
      </c>
      <c r="U79" s="33" t="str">
        <f>IF(OR($H79&lt;12,$L79&lt;&gt;U$4,$K79&lt;&gt;U$5),"",COUNTIFS($L$6:$L$121,U$4,$K$6:$K$121,U$5,$H$6:$H$121,"&gt;="&amp;12,$I$6:$I$121,"&gt;"&amp;$I79)+1)</f>
        <v/>
      </c>
      <c r="V79" s="34" t="str">
        <f>IF(OR($H79&lt;12,$L79&lt;&gt;V$4,$K79&lt;&gt;V$5),"",COUNTIFS($L$6:$L$121,V$4,$K$6:$K$121,V$5,$H$6:$H$121,"&gt;="&amp;12,$I$6:$I$121,"&gt;"&amp;$I79)+1)</f>
        <v/>
      </c>
      <c r="W79" s="32" t="str">
        <f>IF(OR($H79&lt;12,$L79&lt;&gt;W$4,$K79&lt;&gt;W$5),"",COUNTIFS($L$6:$L$121,W$4,$K$6:$K$121,W$5,$H$6:$H$121,"&gt;="&amp;12,$I$6:$I$121,"&gt;"&amp;$I79)+1)</f>
        <v/>
      </c>
      <c r="X79" s="33" t="str">
        <f>IF(OR($H79&lt;12,$L79&lt;&gt;X$4,$K79&lt;&gt;X$5),"",COUNTIFS($L$6:$L$121,X$4,$K$6:$K$121,X$5,$H$6:$H$121,"&gt;="&amp;12,$I$6:$I$121,"&gt;"&amp;$I79)+1)</f>
        <v/>
      </c>
      <c r="Y79" s="33" t="str">
        <f>IF(OR($H79&lt;12,$L79&lt;&gt;Y$4,$K79&lt;&gt;Y$5),"",COUNTIFS($L$6:$L$121,Y$4,$K$6:$K$121,Y$5,$H$6:$H$121,"&gt;="&amp;12,$I$6:$I$121,"&gt;"&amp;$I79)+1)</f>
        <v/>
      </c>
      <c r="Z79" s="33" t="str">
        <f>IF(OR($H79&lt;12,$L79&lt;&gt;Z$4,$K79&lt;&gt;Z$5),"",COUNTIFS($L$6:$L$121,Z$4,$K$6:$K$121,Z$5,$H$6:$H$121,"&gt;="&amp;12,$I$6:$I$121,"&gt;"&amp;$I79)+1)</f>
        <v/>
      </c>
      <c r="AA79" s="33" t="str">
        <f>IF(OR($H79&lt;12,$L79&lt;&gt;AA$4,$K79&lt;&gt;AA$5),"",COUNTIFS($L$6:$L$121,AA$4,$K$6:$K$121,AA$5,$H$6:$H$121,"&gt;="&amp;12,$I$6:$I$121,"&gt;"&amp;$I79)+1)</f>
        <v/>
      </c>
      <c r="AB79" s="33" t="str">
        <f>IF(OR($H79&lt;12,$L79&lt;&gt;AB$4,$K79&lt;&gt;AB$5),"",COUNTIFS($L$6:$L$121,AB$4,$K$6:$K$121,AB$5,$H$6:$H$121,"&gt;="&amp;12,$I$6:$I$121,"&gt;"&amp;$I79)+1)</f>
        <v/>
      </c>
      <c r="AC79" s="34" t="str">
        <f>IF(OR($H79&lt;12,$L79&lt;&gt;AC$4,$K79&lt;&gt;AC$5),"",COUNTIFS($L$6:$L$121,AC$4,$K$6:$K$121,AC$5,$H$6:$H$121,"&gt;="&amp;12,$I$6:$I$121,"&gt;"&amp;$I79)+1)</f>
        <v/>
      </c>
      <c r="AD79">
        <f t="shared" si="14"/>
        <v>0</v>
      </c>
    </row>
    <row r="80" spans="1:31" x14ac:dyDescent="0.3">
      <c r="A80" s="27" t="s">
        <v>24</v>
      </c>
      <c r="B80" s="28" t="s">
        <v>280</v>
      </c>
      <c r="C80" s="28">
        <v>100</v>
      </c>
      <c r="D80" s="28">
        <v>1</v>
      </c>
      <c r="E80" s="28">
        <v>0</v>
      </c>
      <c r="F80" s="28">
        <f t="shared" si="11"/>
        <v>0</v>
      </c>
      <c r="G80" s="28">
        <f t="shared" si="3"/>
        <v>0</v>
      </c>
      <c r="H80" s="28">
        <f t="shared" si="12"/>
        <v>1</v>
      </c>
      <c r="I80" s="43">
        <f t="shared" si="13"/>
        <v>100</v>
      </c>
      <c r="J80" s="43">
        <f t="shared" si="10"/>
        <v>1</v>
      </c>
      <c r="K80" s="45" t="s">
        <v>5</v>
      </c>
      <c r="L80" s="29" t="s">
        <v>3</v>
      </c>
      <c r="M80" s="30" t="str">
        <f>IF(H80&lt;12,"N/A",COUNTIFS($H$6:$H$121,"&gt;="&amp;12,$I$6:$I$121,"&gt;"&amp;$I80)+1)</f>
        <v>N/A</v>
      </c>
      <c r="N80" s="31" t="str">
        <f>IF(OR(H80&lt;12,L80&lt;&gt;N$4),"N/A",COUNTIFS($L$6:$L$121,N$4,$H$6:$H$121,"&gt;="&amp;12,$I$6:$I$121,"&gt;"&amp;$I80)+1)</f>
        <v>N/A</v>
      </c>
      <c r="O80" s="31" t="str">
        <f>IF(OR($H80&lt;12,$L80&lt;&gt;O$4),"N/A",COUNTIFS($L$6:$L$121,O$4,$H$6:$H$121,"&gt;="&amp;12,$I$6:$I$121,"&gt;"&amp;$I80)+1)</f>
        <v>N/A</v>
      </c>
      <c r="P80" s="32" t="str">
        <f>IF(OR($H80&lt;12,$L80&lt;&gt;P$4,$K80&lt;&gt;P$5),"",COUNTIFS($L$6:$L$121,P$4,$K$6:$K$121,P$5,$H$6:$H$121,"&gt;="&amp;12,$I$6:$I$121,"&gt;"&amp;$I80)+1)</f>
        <v/>
      </c>
      <c r="Q80" s="33" t="str">
        <f>IF(OR($H80&lt;12,$L80&lt;&gt;Q$4,$K80&lt;&gt;Q$5),"",COUNTIFS($L$6:$L$121,Q$4,$K$6:$K$121,Q$5,$H$6:$H$121,"&gt;="&amp;12,$I$6:$I$121,"&gt;"&amp;$I80)+1)</f>
        <v/>
      </c>
      <c r="R80" s="33" t="str">
        <f>IF(OR($H80&lt;12,$L80&lt;&gt;R$4,$K80&lt;&gt;R$5),"",COUNTIFS($L$6:$L$121,R$4,$K$6:$K$121,R$5,$H$6:$H$121,"&gt;="&amp;12,$I$6:$I$121,"&gt;"&amp;$I80)+1)</f>
        <v/>
      </c>
      <c r="S80" s="33" t="str">
        <f>IF(OR($H80&lt;12,$L80&lt;&gt;S$4,$K80&lt;&gt;S$5),"",COUNTIFS($L$6:$L$121,S$4,$K$6:$K$121,S$5,$H$6:$H$121,"&gt;="&amp;12,$I$6:$I$121,"&gt;"&amp;$I80)+1)</f>
        <v/>
      </c>
      <c r="T80" s="33" t="str">
        <f>IF(OR($H80&lt;12,$L80&lt;&gt;T$4,$K80&lt;&gt;T$5),"",COUNTIFS($L$6:$L$121,T$4,$K$6:$K$121,T$5,$H$6:$H$121,"&gt;="&amp;12,$I$6:$I$121,"&gt;"&amp;$I80)+1)</f>
        <v/>
      </c>
      <c r="U80" s="33" t="str">
        <f>IF(OR($H80&lt;12,$L80&lt;&gt;U$4,$K80&lt;&gt;U$5),"",COUNTIFS($L$6:$L$121,U$4,$K$6:$K$121,U$5,$H$6:$H$121,"&gt;="&amp;12,$I$6:$I$121,"&gt;"&amp;$I80)+1)</f>
        <v/>
      </c>
      <c r="V80" s="34" t="str">
        <f>IF(OR($H80&lt;12,$L80&lt;&gt;V$4,$K80&lt;&gt;V$5),"",COUNTIFS($L$6:$L$121,V$4,$K$6:$K$121,V$5,$H$6:$H$121,"&gt;="&amp;12,$I$6:$I$121,"&gt;"&amp;$I80)+1)</f>
        <v/>
      </c>
      <c r="W80" s="32" t="str">
        <f>IF(OR($H80&lt;12,$L80&lt;&gt;W$4,$K80&lt;&gt;W$5),"",COUNTIFS($L$6:$L$121,W$4,$K$6:$K$121,W$5,$H$6:$H$121,"&gt;="&amp;12,$I$6:$I$121,"&gt;"&amp;$I80)+1)</f>
        <v/>
      </c>
      <c r="X80" s="33" t="str">
        <f>IF(OR($H80&lt;12,$L80&lt;&gt;X$4,$K80&lt;&gt;X$5),"",COUNTIFS($L$6:$L$121,X$4,$K$6:$K$121,X$5,$H$6:$H$121,"&gt;="&amp;12,$I$6:$I$121,"&gt;"&amp;$I80)+1)</f>
        <v/>
      </c>
      <c r="Y80" s="33" t="str">
        <f>IF(OR($H80&lt;12,$L80&lt;&gt;Y$4,$K80&lt;&gt;Y$5),"",COUNTIFS($L$6:$L$121,Y$4,$K$6:$K$121,Y$5,$H$6:$H$121,"&gt;="&amp;12,$I$6:$I$121,"&gt;"&amp;$I80)+1)</f>
        <v/>
      </c>
      <c r="Z80" s="33" t="str">
        <f>IF(OR($H80&lt;12,$L80&lt;&gt;Z$4,$K80&lt;&gt;Z$5),"",COUNTIFS($L$6:$L$121,Z$4,$K$6:$K$121,Z$5,$H$6:$H$121,"&gt;="&amp;12,$I$6:$I$121,"&gt;"&amp;$I80)+1)</f>
        <v/>
      </c>
      <c r="AA80" s="33" t="str">
        <f>IF(OR($H80&lt;12,$L80&lt;&gt;AA$4,$K80&lt;&gt;AA$5),"",COUNTIFS($L$6:$L$121,AA$4,$K$6:$K$121,AA$5,$H$6:$H$121,"&gt;="&amp;12,$I$6:$I$121,"&gt;"&amp;$I80)+1)</f>
        <v/>
      </c>
      <c r="AB80" s="33" t="str">
        <f>IF(OR($H80&lt;12,$L80&lt;&gt;AB$4,$K80&lt;&gt;AB$5),"",COUNTIFS($L$6:$L$121,AB$4,$K$6:$K$121,AB$5,$H$6:$H$121,"&gt;="&amp;12,$I$6:$I$121,"&gt;"&amp;$I80)+1)</f>
        <v/>
      </c>
      <c r="AC80" s="34" t="str">
        <f>IF(OR($H80&lt;12,$L80&lt;&gt;AC$4,$K80&lt;&gt;AC$5),"",COUNTIFS($L$6:$L$121,AC$4,$K$6:$K$121,AC$5,$H$6:$H$121,"&gt;="&amp;12,$I$6:$I$121,"&gt;"&amp;$I80)+1)</f>
        <v/>
      </c>
      <c r="AD80">
        <f t="shared" si="14"/>
        <v>0</v>
      </c>
    </row>
    <row r="81" spans="1:31" x14ac:dyDescent="0.3">
      <c r="A81" s="27" t="s">
        <v>124</v>
      </c>
      <c r="B81" s="28" t="s">
        <v>281</v>
      </c>
      <c r="C81" s="28">
        <v>98</v>
      </c>
      <c r="D81" s="28">
        <v>1</v>
      </c>
      <c r="E81" s="28">
        <v>0</v>
      </c>
      <c r="F81" s="28">
        <f t="shared" si="11"/>
        <v>0</v>
      </c>
      <c r="G81" s="28">
        <f t="shared" si="3"/>
        <v>0</v>
      </c>
      <c r="H81" s="28">
        <f t="shared" si="12"/>
        <v>1</v>
      </c>
      <c r="I81" s="43">
        <f t="shared" si="13"/>
        <v>98</v>
      </c>
      <c r="J81" s="43">
        <f t="shared" si="10"/>
        <v>3</v>
      </c>
      <c r="K81" s="45" t="s">
        <v>5</v>
      </c>
      <c r="L81" s="29" t="s">
        <v>3</v>
      </c>
      <c r="M81" s="30" t="str">
        <f>IF(H81&lt;12,"N/A",COUNTIFS($H$6:$H$121,"&gt;="&amp;12,$I$6:$I$121,"&gt;"&amp;$I81)+1)</f>
        <v>N/A</v>
      </c>
      <c r="N81" s="31" t="str">
        <f>IF(OR(H81&lt;12,L81&lt;&gt;N$4),"N/A",COUNTIFS($L$6:$L$121,N$4,$H$6:$H$121,"&gt;="&amp;12,$I$6:$I$121,"&gt;"&amp;$I81)+1)</f>
        <v>N/A</v>
      </c>
      <c r="O81" s="31" t="str">
        <f>IF(OR($H81&lt;12,$L81&lt;&gt;O$4),"N/A",COUNTIFS($L$6:$L$121,O$4,$H$6:$H$121,"&gt;="&amp;12,$I$6:$I$121,"&gt;"&amp;$I81)+1)</f>
        <v>N/A</v>
      </c>
      <c r="P81" s="32" t="str">
        <f>IF(OR($H81&lt;12,$L81&lt;&gt;P$4,$K81&lt;&gt;P$5),"",COUNTIFS($L$6:$L$121,P$4,$K$6:$K$121,P$5,$H$6:$H$121,"&gt;="&amp;12,$I$6:$I$121,"&gt;"&amp;$I81)+1)</f>
        <v/>
      </c>
      <c r="Q81" s="33" t="str">
        <f>IF(OR($H81&lt;12,$L81&lt;&gt;Q$4,$K81&lt;&gt;Q$5),"",COUNTIFS($L$6:$L$121,Q$4,$K$6:$K$121,Q$5,$H$6:$H$121,"&gt;="&amp;12,$I$6:$I$121,"&gt;"&amp;$I81)+1)</f>
        <v/>
      </c>
      <c r="R81" s="33" t="str">
        <f>IF(OR($H81&lt;12,$L81&lt;&gt;R$4,$K81&lt;&gt;R$5),"",COUNTIFS($L$6:$L$121,R$4,$K$6:$K$121,R$5,$H$6:$H$121,"&gt;="&amp;12,$I$6:$I$121,"&gt;"&amp;$I81)+1)</f>
        <v/>
      </c>
      <c r="S81" s="33" t="str">
        <f>IF(OR($H81&lt;12,$L81&lt;&gt;S$4,$K81&lt;&gt;S$5),"",COUNTIFS($L$6:$L$121,S$4,$K$6:$K$121,S$5,$H$6:$H$121,"&gt;="&amp;12,$I$6:$I$121,"&gt;"&amp;$I81)+1)</f>
        <v/>
      </c>
      <c r="T81" s="33" t="str">
        <f>IF(OR($H81&lt;12,$L81&lt;&gt;T$4,$K81&lt;&gt;T$5),"",COUNTIFS($L$6:$L$121,T$4,$K$6:$K$121,T$5,$H$6:$H$121,"&gt;="&amp;12,$I$6:$I$121,"&gt;"&amp;$I81)+1)</f>
        <v/>
      </c>
      <c r="U81" s="33" t="str">
        <f>IF(OR($H81&lt;12,$L81&lt;&gt;U$4,$K81&lt;&gt;U$5),"",COUNTIFS($L$6:$L$121,U$4,$K$6:$K$121,U$5,$H$6:$H$121,"&gt;="&amp;12,$I$6:$I$121,"&gt;"&amp;$I81)+1)</f>
        <v/>
      </c>
      <c r="V81" s="34" t="str">
        <f>IF(OR($H81&lt;12,$L81&lt;&gt;V$4,$K81&lt;&gt;V$5),"",COUNTIFS($L$6:$L$121,V$4,$K$6:$K$121,V$5,$H$6:$H$121,"&gt;="&amp;12,$I$6:$I$121,"&gt;"&amp;$I81)+1)</f>
        <v/>
      </c>
      <c r="W81" s="32" t="str">
        <f>IF(OR($H81&lt;12,$L81&lt;&gt;W$4,$K81&lt;&gt;W$5),"",COUNTIFS($L$6:$L$121,W$4,$K$6:$K$121,W$5,$H$6:$H$121,"&gt;="&amp;12,$I$6:$I$121,"&gt;"&amp;$I81)+1)</f>
        <v/>
      </c>
      <c r="X81" s="33" t="str">
        <f>IF(OR($H81&lt;12,$L81&lt;&gt;X$4,$K81&lt;&gt;X$5),"",COUNTIFS($L$6:$L$121,X$4,$K$6:$K$121,X$5,$H$6:$H$121,"&gt;="&amp;12,$I$6:$I$121,"&gt;"&amp;$I81)+1)</f>
        <v/>
      </c>
      <c r="Y81" s="33" t="str">
        <f>IF(OR($H81&lt;12,$L81&lt;&gt;Y$4,$K81&lt;&gt;Y$5),"",COUNTIFS($L$6:$L$121,Y$4,$K$6:$K$121,Y$5,$H$6:$H$121,"&gt;="&amp;12,$I$6:$I$121,"&gt;"&amp;$I81)+1)</f>
        <v/>
      </c>
      <c r="Z81" s="33" t="str">
        <f>IF(OR($H81&lt;12,$L81&lt;&gt;Z$4,$K81&lt;&gt;Z$5),"",COUNTIFS($L$6:$L$121,Z$4,$K$6:$K$121,Z$5,$H$6:$H$121,"&gt;="&amp;12,$I$6:$I$121,"&gt;"&amp;$I81)+1)</f>
        <v/>
      </c>
      <c r="AA81" s="33" t="str">
        <f>IF(OR($H81&lt;12,$L81&lt;&gt;AA$4,$K81&lt;&gt;AA$5),"",COUNTIFS($L$6:$L$121,AA$4,$K$6:$K$121,AA$5,$H$6:$H$121,"&gt;="&amp;12,$I$6:$I$121,"&gt;"&amp;$I81)+1)</f>
        <v/>
      </c>
      <c r="AB81" s="33" t="str">
        <f>IF(OR($H81&lt;12,$L81&lt;&gt;AB$4,$K81&lt;&gt;AB$5),"",COUNTIFS($L$6:$L$121,AB$4,$K$6:$K$121,AB$5,$H$6:$H$121,"&gt;="&amp;12,$I$6:$I$121,"&gt;"&amp;$I81)+1)</f>
        <v/>
      </c>
      <c r="AC81" s="34" t="str">
        <f>IF(OR($H81&lt;12,$L81&lt;&gt;AC$4,$K81&lt;&gt;AC$5),"",COUNTIFS($L$6:$L$121,AC$4,$K$6:$K$121,AC$5,$H$6:$H$121,"&gt;="&amp;12,$I$6:$I$121,"&gt;"&amp;$I81)+1)</f>
        <v/>
      </c>
      <c r="AD81">
        <f t="shared" si="14"/>
        <v>0</v>
      </c>
      <c r="AE81" s="1"/>
    </row>
    <row r="82" spans="1:31" x14ac:dyDescent="0.3">
      <c r="A82" s="27" t="s">
        <v>54</v>
      </c>
      <c r="B82" s="28" t="s">
        <v>282</v>
      </c>
      <c r="C82" s="28">
        <v>91</v>
      </c>
      <c r="D82" s="28">
        <v>1</v>
      </c>
      <c r="E82" s="28">
        <v>2</v>
      </c>
      <c r="F82" s="28">
        <f t="shared" si="11"/>
        <v>2</v>
      </c>
      <c r="G82" s="28">
        <f t="shared" si="3"/>
        <v>182</v>
      </c>
      <c r="H82" s="28">
        <f t="shared" si="12"/>
        <v>3</v>
      </c>
      <c r="I82" s="43">
        <f t="shared" si="13"/>
        <v>273</v>
      </c>
      <c r="J82" s="43">
        <f t="shared" si="10"/>
        <v>10</v>
      </c>
      <c r="K82" s="45" t="s">
        <v>7</v>
      </c>
      <c r="L82" s="29" t="s">
        <v>3</v>
      </c>
      <c r="M82" s="30" t="str">
        <f>IF(H82&lt;12,"N/A",COUNTIFS($H$6:$H$121,"&gt;="&amp;12,$I$6:$I$121,"&gt;"&amp;$I82)+1)</f>
        <v>N/A</v>
      </c>
      <c r="N82" s="31" t="str">
        <f>IF(OR(H82&lt;12,L82&lt;&gt;N$4),"N/A",COUNTIFS($L$6:$L$121,N$4,$H$6:$H$121,"&gt;="&amp;12,$I$6:$I$121,"&gt;"&amp;$I82)+1)</f>
        <v>N/A</v>
      </c>
      <c r="O82" s="31" t="str">
        <f>IF(OR($H82&lt;12,$L82&lt;&gt;O$4),"N/A",COUNTIFS($L$6:$L$121,O$4,$H$6:$H$121,"&gt;="&amp;12,$I$6:$I$121,"&gt;"&amp;$I82)+1)</f>
        <v>N/A</v>
      </c>
      <c r="P82" s="32" t="str">
        <f>IF(OR($H82&lt;12,$L82&lt;&gt;P$4,$K82&lt;&gt;P$5),"",COUNTIFS($L$6:$L$121,P$4,$K$6:$K$121,P$5,$H$6:$H$121,"&gt;="&amp;12,$I$6:$I$121,"&gt;"&amp;$I82)+1)</f>
        <v/>
      </c>
      <c r="Q82" s="33" t="str">
        <f>IF(OR($H82&lt;12,$L82&lt;&gt;Q$4,$K82&lt;&gt;Q$5),"",COUNTIFS($L$6:$L$121,Q$4,$K$6:$K$121,Q$5,$H$6:$H$121,"&gt;="&amp;12,$I$6:$I$121,"&gt;"&amp;$I82)+1)</f>
        <v/>
      </c>
      <c r="R82" s="33" t="str">
        <f>IF(OR($H82&lt;12,$L82&lt;&gt;R$4,$K82&lt;&gt;R$5),"",COUNTIFS($L$6:$L$121,R$4,$K$6:$K$121,R$5,$H$6:$H$121,"&gt;="&amp;12,$I$6:$I$121,"&gt;"&amp;$I82)+1)</f>
        <v/>
      </c>
      <c r="S82" s="33" t="str">
        <f>IF(OR($H82&lt;12,$L82&lt;&gt;S$4,$K82&lt;&gt;S$5),"",COUNTIFS($L$6:$L$121,S$4,$K$6:$K$121,S$5,$H$6:$H$121,"&gt;="&amp;12,$I$6:$I$121,"&gt;"&amp;$I82)+1)</f>
        <v/>
      </c>
      <c r="T82" s="33" t="str">
        <f>IF(OR($H82&lt;12,$L82&lt;&gt;T$4,$K82&lt;&gt;T$5),"",COUNTIFS($L$6:$L$121,T$4,$K$6:$K$121,T$5,$H$6:$H$121,"&gt;="&amp;12,$I$6:$I$121,"&gt;"&amp;$I82)+1)</f>
        <v/>
      </c>
      <c r="U82" s="33" t="str">
        <f>IF(OR($H82&lt;12,$L82&lt;&gt;U$4,$K82&lt;&gt;U$5),"",COUNTIFS($L$6:$L$121,U$4,$K$6:$K$121,U$5,$H$6:$H$121,"&gt;="&amp;12,$I$6:$I$121,"&gt;"&amp;$I82)+1)</f>
        <v/>
      </c>
      <c r="V82" s="34" t="str">
        <f>IF(OR($H82&lt;12,$L82&lt;&gt;V$4,$K82&lt;&gt;V$5),"",COUNTIFS($L$6:$L$121,V$4,$K$6:$K$121,V$5,$H$6:$H$121,"&gt;="&amp;12,$I$6:$I$121,"&gt;"&amp;$I82)+1)</f>
        <v/>
      </c>
      <c r="W82" s="32" t="str">
        <f>IF(OR($H82&lt;12,$L82&lt;&gt;W$4,$K82&lt;&gt;W$5),"",COUNTIFS($L$6:$L$121,W$4,$K$6:$K$121,W$5,$H$6:$H$121,"&gt;="&amp;12,$I$6:$I$121,"&gt;"&amp;$I82)+1)</f>
        <v/>
      </c>
      <c r="X82" s="33" t="str">
        <f>IF(OR($H82&lt;12,$L82&lt;&gt;X$4,$K82&lt;&gt;X$5),"",COUNTIFS($L$6:$L$121,X$4,$K$6:$K$121,X$5,$H$6:$H$121,"&gt;="&amp;12,$I$6:$I$121,"&gt;"&amp;$I82)+1)</f>
        <v/>
      </c>
      <c r="Y82" s="33" t="str">
        <f>IF(OR($H82&lt;12,$L82&lt;&gt;Y$4,$K82&lt;&gt;Y$5),"",COUNTIFS($L$6:$L$121,Y$4,$K$6:$K$121,Y$5,$H$6:$H$121,"&gt;="&amp;12,$I$6:$I$121,"&gt;"&amp;$I82)+1)</f>
        <v/>
      </c>
      <c r="Z82" s="33" t="str">
        <f>IF(OR($H82&lt;12,$L82&lt;&gt;Z$4,$K82&lt;&gt;Z$5),"",COUNTIFS($L$6:$L$121,Z$4,$K$6:$K$121,Z$5,$H$6:$H$121,"&gt;="&amp;12,$I$6:$I$121,"&gt;"&amp;$I82)+1)</f>
        <v/>
      </c>
      <c r="AA82" s="33" t="str">
        <f>IF(OR($H82&lt;12,$L82&lt;&gt;AA$4,$K82&lt;&gt;AA$5),"",COUNTIFS($L$6:$L$121,AA$4,$K$6:$K$121,AA$5,$H$6:$H$121,"&gt;="&amp;12,$I$6:$I$121,"&gt;"&amp;$I82)+1)</f>
        <v/>
      </c>
      <c r="AB82" s="33" t="str">
        <f>IF(OR($H82&lt;12,$L82&lt;&gt;AB$4,$K82&lt;&gt;AB$5),"",COUNTIFS($L$6:$L$121,AB$4,$K$6:$K$121,AB$5,$H$6:$H$121,"&gt;="&amp;12,$I$6:$I$121,"&gt;"&amp;$I82)+1)</f>
        <v/>
      </c>
      <c r="AC82" s="34" t="str">
        <f>IF(OR($H82&lt;12,$L82&lt;&gt;AC$4,$K82&lt;&gt;AC$5),"",COUNTIFS($L$6:$L$121,AC$4,$K$6:$K$121,AC$5,$H$6:$H$121,"&gt;="&amp;12,$I$6:$I$121,"&gt;"&amp;$I82)+1)</f>
        <v/>
      </c>
      <c r="AD82">
        <f t="shared" si="14"/>
        <v>0</v>
      </c>
      <c r="AE82" s="1"/>
    </row>
    <row r="83" spans="1:31" x14ac:dyDescent="0.3">
      <c r="A83" s="27" t="s">
        <v>67</v>
      </c>
      <c r="B83" s="28" t="s">
        <v>274</v>
      </c>
      <c r="C83" s="28">
        <v>89</v>
      </c>
      <c r="D83" s="28">
        <v>1</v>
      </c>
      <c r="E83" s="28">
        <v>0</v>
      </c>
      <c r="F83" s="28">
        <f t="shared" si="11"/>
        <v>0</v>
      </c>
      <c r="G83" s="28">
        <f t="shared" si="3"/>
        <v>0</v>
      </c>
      <c r="H83" s="28">
        <f t="shared" si="12"/>
        <v>1</v>
      </c>
      <c r="I83" s="43">
        <f t="shared" si="13"/>
        <v>89</v>
      </c>
      <c r="J83" s="43">
        <f t="shared" si="10"/>
        <v>12</v>
      </c>
      <c r="K83" s="45" t="s">
        <v>6</v>
      </c>
      <c r="L83" s="29" t="s">
        <v>2</v>
      </c>
      <c r="M83" s="30" t="str">
        <f>IF(H83&lt;12,"N/A",COUNTIFS($H$6:$H$121,"&gt;="&amp;12,$I$6:$I$121,"&gt;"&amp;$I83)+1)</f>
        <v>N/A</v>
      </c>
      <c r="N83" s="31" t="str">
        <f>IF(OR(H83&lt;12,L83&lt;&gt;N$4),"N/A",COUNTIFS($L$6:$L$121,N$4,$H$6:$H$121,"&gt;="&amp;12,$I$6:$I$121,"&gt;"&amp;$I83)+1)</f>
        <v>N/A</v>
      </c>
      <c r="O83" s="31" t="str">
        <f>IF(OR($H83&lt;12,$L83&lt;&gt;O$4),"N/A",COUNTIFS($L$6:$L$121,O$4,$H$6:$H$121,"&gt;="&amp;12,$I$6:$I$121,"&gt;"&amp;$I83)+1)</f>
        <v>N/A</v>
      </c>
      <c r="P83" s="32" t="str">
        <f>IF(OR($H83&lt;12,$L83&lt;&gt;P$4,$K83&lt;&gt;P$5),"",COUNTIFS($L$6:$L$121,P$4,$K$6:$K$121,P$5,$H$6:$H$121,"&gt;="&amp;12,$I$6:$I$121,"&gt;"&amp;$I83)+1)</f>
        <v/>
      </c>
      <c r="Q83" s="33" t="str">
        <f>IF(OR($H83&lt;12,$L83&lt;&gt;Q$4,$K83&lt;&gt;Q$5),"",COUNTIFS($L$6:$L$121,Q$4,$K$6:$K$121,Q$5,$H$6:$H$121,"&gt;="&amp;12,$I$6:$I$121,"&gt;"&amp;$I83)+1)</f>
        <v/>
      </c>
      <c r="R83" s="33" t="str">
        <f>IF(OR($H83&lt;12,$L83&lt;&gt;R$4,$K83&lt;&gt;R$5),"",COUNTIFS($L$6:$L$121,R$4,$K$6:$K$121,R$5,$H$6:$H$121,"&gt;="&amp;12,$I$6:$I$121,"&gt;"&amp;$I83)+1)</f>
        <v/>
      </c>
      <c r="S83" s="33" t="str">
        <f>IF(OR($H83&lt;12,$L83&lt;&gt;S$4,$K83&lt;&gt;S$5),"",COUNTIFS($L$6:$L$121,S$4,$K$6:$K$121,S$5,$H$6:$H$121,"&gt;="&amp;12,$I$6:$I$121,"&gt;"&amp;$I83)+1)</f>
        <v/>
      </c>
      <c r="T83" s="33" t="str">
        <f>IF(OR($H83&lt;12,$L83&lt;&gt;T$4,$K83&lt;&gt;T$5),"",COUNTIFS($L$6:$L$121,T$4,$K$6:$K$121,T$5,$H$6:$H$121,"&gt;="&amp;12,$I$6:$I$121,"&gt;"&amp;$I83)+1)</f>
        <v/>
      </c>
      <c r="U83" s="33" t="str">
        <f>IF(OR($H83&lt;12,$L83&lt;&gt;U$4,$K83&lt;&gt;U$5),"",COUNTIFS($L$6:$L$121,U$4,$K$6:$K$121,U$5,$H$6:$H$121,"&gt;="&amp;12,$I$6:$I$121,"&gt;"&amp;$I83)+1)</f>
        <v/>
      </c>
      <c r="V83" s="34" t="str">
        <f>IF(OR($H83&lt;12,$L83&lt;&gt;V$4,$K83&lt;&gt;V$5),"",COUNTIFS($L$6:$L$121,V$4,$K$6:$K$121,V$5,$H$6:$H$121,"&gt;="&amp;12,$I$6:$I$121,"&gt;"&amp;$I83)+1)</f>
        <v/>
      </c>
      <c r="W83" s="32" t="str">
        <f>IF(OR($H83&lt;12,$L83&lt;&gt;W$4,$K83&lt;&gt;W$5),"",COUNTIFS($L$6:$L$121,W$4,$K$6:$K$121,W$5,$H$6:$H$121,"&gt;="&amp;12,$I$6:$I$121,"&gt;"&amp;$I83)+1)</f>
        <v/>
      </c>
      <c r="X83" s="33" t="str">
        <f>IF(OR($H83&lt;12,$L83&lt;&gt;X$4,$K83&lt;&gt;X$5),"",COUNTIFS($L$6:$L$121,X$4,$K$6:$K$121,X$5,$H$6:$H$121,"&gt;="&amp;12,$I$6:$I$121,"&gt;"&amp;$I83)+1)</f>
        <v/>
      </c>
      <c r="Y83" s="33" t="str">
        <f>IF(OR($H83&lt;12,$L83&lt;&gt;Y$4,$K83&lt;&gt;Y$5),"",COUNTIFS($L$6:$L$121,Y$4,$K$6:$K$121,Y$5,$H$6:$H$121,"&gt;="&amp;12,$I$6:$I$121,"&gt;"&amp;$I83)+1)</f>
        <v/>
      </c>
      <c r="Z83" s="33" t="str">
        <f>IF(OR($H83&lt;12,$L83&lt;&gt;Z$4,$K83&lt;&gt;Z$5),"",COUNTIFS($L$6:$L$121,Z$4,$K$6:$K$121,Z$5,$H$6:$H$121,"&gt;="&amp;12,$I$6:$I$121,"&gt;"&amp;$I83)+1)</f>
        <v/>
      </c>
      <c r="AA83" s="33" t="str">
        <f>IF(OR($H83&lt;12,$L83&lt;&gt;AA$4,$K83&lt;&gt;AA$5),"",COUNTIFS($L$6:$L$121,AA$4,$K$6:$K$121,AA$5,$H$6:$H$121,"&gt;="&amp;12,$I$6:$I$121,"&gt;"&amp;$I83)+1)</f>
        <v/>
      </c>
      <c r="AB83" s="33" t="str">
        <f>IF(OR($H83&lt;12,$L83&lt;&gt;AB$4,$K83&lt;&gt;AB$5),"",COUNTIFS($L$6:$L$121,AB$4,$K$6:$K$121,AB$5,$H$6:$H$121,"&gt;="&amp;12,$I$6:$I$121,"&gt;"&amp;$I83)+1)</f>
        <v/>
      </c>
      <c r="AC83" s="34" t="str">
        <f>IF(OR($H83&lt;12,$L83&lt;&gt;AC$4,$K83&lt;&gt;AC$5),"",COUNTIFS($L$6:$L$121,AC$4,$K$6:$K$121,AC$5,$H$6:$H$121,"&gt;="&amp;12,$I$6:$I$121,"&gt;"&amp;$I83)+1)</f>
        <v/>
      </c>
      <c r="AD83">
        <f t="shared" si="14"/>
        <v>0</v>
      </c>
    </row>
    <row r="84" spans="1:31" x14ac:dyDescent="0.3">
      <c r="A84" s="27" t="s">
        <v>98</v>
      </c>
      <c r="B84" s="28" t="s">
        <v>281</v>
      </c>
      <c r="C84" s="28">
        <v>89</v>
      </c>
      <c r="D84" s="28">
        <v>1</v>
      </c>
      <c r="E84" s="28">
        <v>0</v>
      </c>
      <c r="F84" s="28">
        <f t="shared" si="11"/>
        <v>0</v>
      </c>
      <c r="G84" s="28">
        <f t="shared" si="3"/>
        <v>0</v>
      </c>
      <c r="H84" s="28">
        <f t="shared" si="12"/>
        <v>1</v>
      </c>
      <c r="I84" s="43">
        <f t="shared" si="13"/>
        <v>89</v>
      </c>
      <c r="J84" s="43">
        <f t="shared" si="10"/>
        <v>12</v>
      </c>
      <c r="K84" s="45" t="s">
        <v>9</v>
      </c>
      <c r="L84" s="29" t="s">
        <v>3</v>
      </c>
      <c r="M84" s="30" t="str">
        <f>IF(H84&lt;12,"N/A",COUNTIFS($H$6:$H$121,"&gt;="&amp;12,$I$6:$I$121,"&gt;"&amp;$I84)+1)</f>
        <v>N/A</v>
      </c>
      <c r="N84" s="31" t="str">
        <f>IF(OR(H84&lt;12,L84&lt;&gt;N$4),"N/A",COUNTIFS($L$6:$L$121,N$4,$H$6:$H$121,"&gt;="&amp;12,$I$6:$I$121,"&gt;"&amp;$I84)+1)</f>
        <v>N/A</v>
      </c>
      <c r="O84" s="31" t="str">
        <f>IF(OR($H84&lt;12,$L84&lt;&gt;O$4),"N/A",COUNTIFS($L$6:$L$121,O$4,$H$6:$H$121,"&gt;="&amp;12,$I$6:$I$121,"&gt;"&amp;$I84)+1)</f>
        <v>N/A</v>
      </c>
      <c r="P84" s="32" t="str">
        <f>IF(OR($H84&lt;12,$L84&lt;&gt;P$4,$K84&lt;&gt;P$5),"",COUNTIFS($L$6:$L$121,P$4,$K$6:$K$121,P$5,$H$6:$H$121,"&gt;="&amp;12,$I$6:$I$121,"&gt;"&amp;$I84)+1)</f>
        <v/>
      </c>
      <c r="Q84" s="33" t="str">
        <f>IF(OR($H84&lt;12,$L84&lt;&gt;Q$4,$K84&lt;&gt;Q$5),"",COUNTIFS($L$6:$L$121,Q$4,$K$6:$K$121,Q$5,$H$6:$H$121,"&gt;="&amp;12,$I$6:$I$121,"&gt;"&amp;$I84)+1)</f>
        <v/>
      </c>
      <c r="R84" s="33" t="str">
        <f>IF(OR($H84&lt;12,$L84&lt;&gt;R$4,$K84&lt;&gt;R$5),"",COUNTIFS($L$6:$L$121,R$4,$K$6:$K$121,R$5,$H$6:$H$121,"&gt;="&amp;12,$I$6:$I$121,"&gt;"&amp;$I84)+1)</f>
        <v/>
      </c>
      <c r="S84" s="33" t="str">
        <f>IF(OR($H84&lt;12,$L84&lt;&gt;S$4,$K84&lt;&gt;S$5),"",COUNTIFS($L$6:$L$121,S$4,$K$6:$K$121,S$5,$H$6:$H$121,"&gt;="&amp;12,$I$6:$I$121,"&gt;"&amp;$I84)+1)</f>
        <v/>
      </c>
      <c r="T84" s="33" t="str">
        <f>IF(OR($H84&lt;12,$L84&lt;&gt;T$4,$K84&lt;&gt;T$5),"",COUNTIFS($L$6:$L$121,T$4,$K$6:$K$121,T$5,$H$6:$H$121,"&gt;="&amp;12,$I$6:$I$121,"&gt;"&amp;$I84)+1)</f>
        <v/>
      </c>
      <c r="U84" s="33" t="str">
        <f>IF(OR($H84&lt;12,$L84&lt;&gt;U$4,$K84&lt;&gt;U$5),"",COUNTIFS($L$6:$L$121,U$4,$K$6:$K$121,U$5,$H$6:$H$121,"&gt;="&amp;12,$I$6:$I$121,"&gt;"&amp;$I84)+1)</f>
        <v/>
      </c>
      <c r="V84" s="34" t="str">
        <f>IF(OR($H84&lt;12,$L84&lt;&gt;V$4,$K84&lt;&gt;V$5),"",COUNTIFS($L$6:$L$121,V$4,$K$6:$K$121,V$5,$H$6:$H$121,"&gt;="&amp;12,$I$6:$I$121,"&gt;"&amp;$I84)+1)</f>
        <v/>
      </c>
      <c r="W84" s="32" t="str">
        <f>IF(OR($H84&lt;12,$L84&lt;&gt;W$4,$K84&lt;&gt;W$5),"",COUNTIFS($L$6:$L$121,W$4,$K$6:$K$121,W$5,$H$6:$H$121,"&gt;="&amp;12,$I$6:$I$121,"&gt;"&amp;$I84)+1)</f>
        <v/>
      </c>
      <c r="X84" s="33" t="str">
        <f>IF(OR($H84&lt;12,$L84&lt;&gt;X$4,$K84&lt;&gt;X$5),"",COUNTIFS($L$6:$L$121,X$4,$K$6:$K$121,X$5,$H$6:$H$121,"&gt;="&amp;12,$I$6:$I$121,"&gt;"&amp;$I84)+1)</f>
        <v/>
      </c>
      <c r="Y84" s="33" t="str">
        <f>IF(OR($H84&lt;12,$L84&lt;&gt;Y$4,$K84&lt;&gt;Y$5),"",COUNTIFS($L$6:$L$121,Y$4,$K$6:$K$121,Y$5,$H$6:$H$121,"&gt;="&amp;12,$I$6:$I$121,"&gt;"&amp;$I84)+1)</f>
        <v/>
      </c>
      <c r="Z84" s="33" t="str">
        <f>IF(OR($H84&lt;12,$L84&lt;&gt;Z$4,$K84&lt;&gt;Z$5),"",COUNTIFS($L$6:$L$121,Z$4,$K$6:$K$121,Z$5,$H$6:$H$121,"&gt;="&amp;12,$I$6:$I$121,"&gt;"&amp;$I84)+1)</f>
        <v/>
      </c>
      <c r="AA84" s="33" t="str">
        <f>IF(OR($H84&lt;12,$L84&lt;&gt;AA$4,$K84&lt;&gt;AA$5),"",COUNTIFS($L$6:$L$121,AA$4,$K$6:$K$121,AA$5,$H$6:$H$121,"&gt;="&amp;12,$I$6:$I$121,"&gt;"&amp;$I84)+1)</f>
        <v/>
      </c>
      <c r="AB84" s="33" t="str">
        <f>IF(OR($H84&lt;12,$L84&lt;&gt;AB$4,$K84&lt;&gt;AB$5),"",COUNTIFS($L$6:$L$121,AB$4,$K$6:$K$121,AB$5,$H$6:$H$121,"&gt;="&amp;12,$I$6:$I$121,"&gt;"&amp;$I84)+1)</f>
        <v/>
      </c>
      <c r="AC84" s="34" t="str">
        <f>IF(OR($H84&lt;12,$L84&lt;&gt;AC$4,$K84&lt;&gt;AC$5),"",COUNTIFS($L$6:$L$121,AC$4,$K$6:$K$121,AC$5,$H$6:$H$121,"&gt;="&amp;12,$I$6:$I$121,"&gt;"&amp;$I84)+1)</f>
        <v/>
      </c>
      <c r="AD84">
        <f t="shared" si="14"/>
        <v>0</v>
      </c>
    </row>
    <row r="85" spans="1:31" x14ac:dyDescent="0.3">
      <c r="A85" s="27" t="s">
        <v>122</v>
      </c>
      <c r="B85" s="28" t="s">
        <v>283</v>
      </c>
      <c r="C85" s="28">
        <v>87</v>
      </c>
      <c r="D85" s="28">
        <v>1</v>
      </c>
      <c r="E85" s="28">
        <v>0</v>
      </c>
      <c r="F85" s="28">
        <f t="shared" si="11"/>
        <v>0</v>
      </c>
      <c r="G85" s="28">
        <f t="shared" si="3"/>
        <v>0</v>
      </c>
      <c r="H85" s="28">
        <f t="shared" si="12"/>
        <v>1</v>
      </c>
      <c r="I85" s="43">
        <f t="shared" si="13"/>
        <v>87</v>
      </c>
      <c r="J85" s="43">
        <f t="shared" si="10"/>
        <v>14</v>
      </c>
      <c r="K85" s="45" t="s">
        <v>6</v>
      </c>
      <c r="L85" s="29" t="s">
        <v>3</v>
      </c>
      <c r="M85" s="30" t="str">
        <f>IF(H85&lt;12,"N/A",COUNTIFS($H$6:$H$121,"&gt;="&amp;12,$I$6:$I$121,"&gt;"&amp;$I85)+1)</f>
        <v>N/A</v>
      </c>
      <c r="N85" s="31" t="str">
        <f>IF(OR(H85&lt;12,L85&lt;&gt;N$4),"N/A",COUNTIFS($L$6:$L$121,N$4,$H$6:$H$121,"&gt;="&amp;12,$I$6:$I$121,"&gt;"&amp;$I85)+1)</f>
        <v>N/A</v>
      </c>
      <c r="O85" s="31" t="str">
        <f>IF(OR($H85&lt;12,$L85&lt;&gt;O$4),"N/A",COUNTIFS($L$6:$L$121,O$4,$H$6:$H$121,"&gt;="&amp;12,$I$6:$I$121,"&gt;"&amp;$I85)+1)</f>
        <v>N/A</v>
      </c>
      <c r="P85" s="32" t="str">
        <f>IF(OR($H85&lt;12,$L85&lt;&gt;P$4,$K85&lt;&gt;P$5),"",COUNTIFS($L$6:$L$121,P$4,$K$6:$K$121,P$5,$H$6:$H$121,"&gt;="&amp;12,$I$6:$I$121,"&gt;"&amp;$I85)+1)</f>
        <v/>
      </c>
      <c r="Q85" s="33" t="str">
        <f>IF(OR($H85&lt;12,$L85&lt;&gt;Q$4,$K85&lt;&gt;Q$5),"",COUNTIFS($L$6:$L$121,Q$4,$K$6:$K$121,Q$5,$H$6:$H$121,"&gt;="&amp;12,$I$6:$I$121,"&gt;"&amp;$I85)+1)</f>
        <v/>
      </c>
      <c r="R85" s="33" t="str">
        <f>IF(OR($H85&lt;12,$L85&lt;&gt;R$4,$K85&lt;&gt;R$5),"",COUNTIFS($L$6:$L$121,R$4,$K$6:$K$121,R$5,$H$6:$H$121,"&gt;="&amp;12,$I$6:$I$121,"&gt;"&amp;$I85)+1)</f>
        <v/>
      </c>
      <c r="S85" s="33" t="str">
        <f>IF(OR($H85&lt;12,$L85&lt;&gt;S$4,$K85&lt;&gt;S$5),"",COUNTIFS($L$6:$L$121,S$4,$K$6:$K$121,S$5,$H$6:$H$121,"&gt;="&amp;12,$I$6:$I$121,"&gt;"&amp;$I85)+1)</f>
        <v/>
      </c>
      <c r="T85" s="33" t="str">
        <f>IF(OR($H85&lt;12,$L85&lt;&gt;T$4,$K85&lt;&gt;T$5),"",COUNTIFS($L$6:$L$121,T$4,$K$6:$K$121,T$5,$H$6:$H$121,"&gt;="&amp;12,$I$6:$I$121,"&gt;"&amp;$I85)+1)</f>
        <v/>
      </c>
      <c r="U85" s="33" t="str">
        <f>IF(OR($H85&lt;12,$L85&lt;&gt;U$4,$K85&lt;&gt;U$5),"",COUNTIFS($L$6:$L$121,U$4,$K$6:$K$121,U$5,$H$6:$H$121,"&gt;="&amp;12,$I$6:$I$121,"&gt;"&amp;$I85)+1)</f>
        <v/>
      </c>
      <c r="V85" s="34" t="str">
        <f>IF(OR($H85&lt;12,$L85&lt;&gt;V$4,$K85&lt;&gt;V$5),"",COUNTIFS($L$6:$L$121,V$4,$K$6:$K$121,V$5,$H$6:$H$121,"&gt;="&amp;12,$I$6:$I$121,"&gt;"&amp;$I85)+1)</f>
        <v/>
      </c>
      <c r="W85" s="32" t="str">
        <f>IF(OR($H85&lt;12,$L85&lt;&gt;W$4,$K85&lt;&gt;W$5),"",COUNTIFS($L$6:$L$121,W$4,$K$6:$K$121,W$5,$H$6:$H$121,"&gt;="&amp;12,$I$6:$I$121,"&gt;"&amp;$I85)+1)</f>
        <v/>
      </c>
      <c r="X85" s="33" t="str">
        <f>IF(OR($H85&lt;12,$L85&lt;&gt;X$4,$K85&lt;&gt;X$5),"",COUNTIFS($L$6:$L$121,X$4,$K$6:$K$121,X$5,$H$6:$H$121,"&gt;="&amp;12,$I$6:$I$121,"&gt;"&amp;$I85)+1)</f>
        <v/>
      </c>
      <c r="Y85" s="33" t="str">
        <f>IF(OR($H85&lt;12,$L85&lt;&gt;Y$4,$K85&lt;&gt;Y$5),"",COUNTIFS($L$6:$L$121,Y$4,$K$6:$K$121,Y$5,$H$6:$H$121,"&gt;="&amp;12,$I$6:$I$121,"&gt;"&amp;$I85)+1)</f>
        <v/>
      </c>
      <c r="Z85" s="33" t="str">
        <f>IF(OR($H85&lt;12,$L85&lt;&gt;Z$4,$K85&lt;&gt;Z$5),"",COUNTIFS($L$6:$L$121,Z$4,$K$6:$K$121,Z$5,$H$6:$H$121,"&gt;="&amp;12,$I$6:$I$121,"&gt;"&amp;$I85)+1)</f>
        <v/>
      </c>
      <c r="AA85" s="33" t="str">
        <f>IF(OR($H85&lt;12,$L85&lt;&gt;AA$4,$K85&lt;&gt;AA$5),"",COUNTIFS($L$6:$L$121,AA$4,$K$6:$K$121,AA$5,$H$6:$H$121,"&gt;="&amp;12,$I$6:$I$121,"&gt;"&amp;$I85)+1)</f>
        <v/>
      </c>
      <c r="AB85" s="33" t="str">
        <f>IF(OR($H85&lt;12,$L85&lt;&gt;AB$4,$K85&lt;&gt;AB$5),"",COUNTIFS($L$6:$L$121,AB$4,$K$6:$K$121,AB$5,$H$6:$H$121,"&gt;="&amp;12,$I$6:$I$121,"&gt;"&amp;$I85)+1)</f>
        <v/>
      </c>
      <c r="AC85" s="34" t="str">
        <f>IF(OR($H85&lt;12,$L85&lt;&gt;AC$4,$K85&lt;&gt;AC$5),"",COUNTIFS($L$6:$L$121,AC$4,$K$6:$K$121,AC$5,$H$6:$H$121,"&gt;="&amp;12,$I$6:$I$121,"&gt;"&amp;$I85)+1)</f>
        <v/>
      </c>
      <c r="AD85">
        <f t="shared" si="14"/>
        <v>0</v>
      </c>
    </row>
    <row r="86" spans="1:31" x14ac:dyDescent="0.3">
      <c r="A86" s="27" t="s">
        <v>103</v>
      </c>
      <c r="B86" s="28" t="s">
        <v>281</v>
      </c>
      <c r="C86" s="28">
        <v>82</v>
      </c>
      <c r="D86" s="28">
        <v>1</v>
      </c>
      <c r="E86" s="28">
        <v>0</v>
      </c>
      <c r="F86" s="28">
        <f t="shared" si="11"/>
        <v>0</v>
      </c>
      <c r="G86" s="28">
        <f t="shared" si="3"/>
        <v>0</v>
      </c>
      <c r="H86" s="28">
        <f t="shared" si="12"/>
        <v>1</v>
      </c>
      <c r="I86" s="43">
        <f t="shared" si="13"/>
        <v>82</v>
      </c>
      <c r="J86" s="43">
        <f t="shared" si="10"/>
        <v>19</v>
      </c>
      <c r="K86" s="45" t="s">
        <v>5</v>
      </c>
      <c r="L86" s="29" t="s">
        <v>3</v>
      </c>
      <c r="M86" s="30" t="str">
        <f>IF(H86&lt;12,"N/A",COUNTIFS($H$6:$H$121,"&gt;="&amp;12,$I$6:$I$121,"&gt;"&amp;$I86)+1)</f>
        <v>N/A</v>
      </c>
      <c r="N86" s="31" t="str">
        <f>IF(OR(H86&lt;12,L86&lt;&gt;N$4),"N/A",COUNTIFS($L$6:$L$121,N$4,$H$6:$H$121,"&gt;="&amp;12,$I$6:$I$121,"&gt;"&amp;$I86)+1)</f>
        <v>N/A</v>
      </c>
      <c r="O86" s="31" t="str">
        <f>IF(OR($H86&lt;12,$L86&lt;&gt;O$4),"N/A",COUNTIFS($L$6:$L$121,O$4,$H$6:$H$121,"&gt;="&amp;12,$I$6:$I$121,"&gt;"&amp;$I86)+1)</f>
        <v>N/A</v>
      </c>
      <c r="P86" s="32" t="str">
        <f>IF(OR($H86&lt;12,$L86&lt;&gt;P$4,$K86&lt;&gt;P$5),"",COUNTIFS($L$6:$L$121,P$4,$K$6:$K$121,P$5,$H$6:$H$121,"&gt;="&amp;12,$I$6:$I$121,"&gt;"&amp;$I86)+1)</f>
        <v/>
      </c>
      <c r="Q86" s="33" t="str">
        <f>IF(OR($H86&lt;12,$L86&lt;&gt;Q$4,$K86&lt;&gt;Q$5),"",COUNTIFS($L$6:$L$121,Q$4,$K$6:$K$121,Q$5,$H$6:$H$121,"&gt;="&amp;12,$I$6:$I$121,"&gt;"&amp;$I86)+1)</f>
        <v/>
      </c>
      <c r="R86" s="33" t="str">
        <f>IF(OR($H86&lt;12,$L86&lt;&gt;R$4,$K86&lt;&gt;R$5),"",COUNTIFS($L$6:$L$121,R$4,$K$6:$K$121,R$5,$H$6:$H$121,"&gt;="&amp;12,$I$6:$I$121,"&gt;"&amp;$I86)+1)</f>
        <v/>
      </c>
      <c r="S86" s="33" t="str">
        <f>IF(OR($H86&lt;12,$L86&lt;&gt;S$4,$K86&lt;&gt;S$5),"",COUNTIFS($L$6:$L$121,S$4,$K$6:$K$121,S$5,$H$6:$H$121,"&gt;="&amp;12,$I$6:$I$121,"&gt;"&amp;$I86)+1)</f>
        <v/>
      </c>
      <c r="T86" s="33" t="str">
        <f>IF(OR($H86&lt;12,$L86&lt;&gt;T$4,$K86&lt;&gt;T$5),"",COUNTIFS($L$6:$L$121,T$4,$K$6:$K$121,T$5,$H$6:$H$121,"&gt;="&amp;12,$I$6:$I$121,"&gt;"&amp;$I86)+1)</f>
        <v/>
      </c>
      <c r="U86" s="33" t="str">
        <f>IF(OR($H86&lt;12,$L86&lt;&gt;U$4,$K86&lt;&gt;U$5),"",COUNTIFS($L$6:$L$121,U$4,$K$6:$K$121,U$5,$H$6:$H$121,"&gt;="&amp;12,$I$6:$I$121,"&gt;"&amp;$I86)+1)</f>
        <v/>
      </c>
      <c r="V86" s="34" t="str">
        <f>IF(OR($H86&lt;12,$L86&lt;&gt;V$4,$K86&lt;&gt;V$5),"",COUNTIFS($L$6:$L$121,V$4,$K$6:$K$121,V$5,$H$6:$H$121,"&gt;="&amp;12,$I$6:$I$121,"&gt;"&amp;$I86)+1)</f>
        <v/>
      </c>
      <c r="W86" s="32" t="str">
        <f>IF(OR($H86&lt;12,$L86&lt;&gt;W$4,$K86&lt;&gt;W$5),"",COUNTIFS($L$6:$L$121,W$4,$K$6:$K$121,W$5,$H$6:$H$121,"&gt;="&amp;12,$I$6:$I$121,"&gt;"&amp;$I86)+1)</f>
        <v/>
      </c>
      <c r="X86" s="33" t="str">
        <f>IF(OR($H86&lt;12,$L86&lt;&gt;X$4,$K86&lt;&gt;X$5),"",COUNTIFS($L$6:$L$121,X$4,$K$6:$K$121,X$5,$H$6:$H$121,"&gt;="&amp;12,$I$6:$I$121,"&gt;"&amp;$I86)+1)</f>
        <v/>
      </c>
      <c r="Y86" s="33" t="str">
        <f>IF(OR($H86&lt;12,$L86&lt;&gt;Y$4,$K86&lt;&gt;Y$5),"",COUNTIFS($L$6:$L$121,Y$4,$K$6:$K$121,Y$5,$H$6:$H$121,"&gt;="&amp;12,$I$6:$I$121,"&gt;"&amp;$I86)+1)</f>
        <v/>
      </c>
      <c r="Z86" s="33" t="str">
        <f>IF(OR($H86&lt;12,$L86&lt;&gt;Z$4,$K86&lt;&gt;Z$5),"",COUNTIFS($L$6:$L$121,Z$4,$K$6:$K$121,Z$5,$H$6:$H$121,"&gt;="&amp;12,$I$6:$I$121,"&gt;"&amp;$I86)+1)</f>
        <v/>
      </c>
      <c r="AA86" s="33" t="str">
        <f>IF(OR($H86&lt;12,$L86&lt;&gt;AA$4,$K86&lt;&gt;AA$5),"",COUNTIFS($L$6:$L$121,AA$4,$K$6:$K$121,AA$5,$H$6:$H$121,"&gt;="&amp;12,$I$6:$I$121,"&gt;"&amp;$I86)+1)</f>
        <v/>
      </c>
      <c r="AB86" s="33" t="str">
        <f>IF(OR($H86&lt;12,$L86&lt;&gt;AB$4,$K86&lt;&gt;AB$5),"",COUNTIFS($L$6:$L$121,AB$4,$K$6:$K$121,AB$5,$H$6:$H$121,"&gt;="&amp;12,$I$6:$I$121,"&gt;"&amp;$I86)+1)</f>
        <v/>
      </c>
      <c r="AC86" s="34" t="str">
        <f>IF(OR($H86&lt;12,$L86&lt;&gt;AC$4,$K86&lt;&gt;AC$5),"",COUNTIFS($L$6:$L$121,AC$4,$K$6:$K$121,AC$5,$H$6:$H$121,"&gt;="&amp;12,$I$6:$I$121,"&gt;"&amp;$I86)+1)</f>
        <v/>
      </c>
      <c r="AD86">
        <f t="shared" si="14"/>
        <v>0</v>
      </c>
    </row>
    <row r="87" spans="1:31" x14ac:dyDescent="0.3">
      <c r="A87" s="27" t="s">
        <v>63</v>
      </c>
      <c r="B87" s="28" t="s">
        <v>284</v>
      </c>
      <c r="C87" s="28">
        <v>78</v>
      </c>
      <c r="D87" s="28">
        <v>1</v>
      </c>
      <c r="E87" s="28">
        <v>0</v>
      </c>
      <c r="F87" s="28">
        <f t="shared" si="11"/>
        <v>0</v>
      </c>
      <c r="G87" s="28">
        <f t="shared" si="3"/>
        <v>0</v>
      </c>
      <c r="H87" s="28">
        <f t="shared" si="12"/>
        <v>1</v>
      </c>
      <c r="I87" s="43">
        <f t="shared" si="13"/>
        <v>78</v>
      </c>
      <c r="J87" s="43">
        <f t="shared" si="10"/>
        <v>23</v>
      </c>
      <c r="K87" s="45" t="s">
        <v>5</v>
      </c>
      <c r="L87" s="29" t="s">
        <v>2</v>
      </c>
      <c r="M87" s="30" t="str">
        <f>IF(H87&lt;12,"N/A",COUNTIFS($H$6:$H$121,"&gt;="&amp;12,$I$6:$I$121,"&gt;"&amp;$I87)+1)</f>
        <v>N/A</v>
      </c>
      <c r="N87" s="31" t="str">
        <f>IF(OR(H87&lt;12,L87&lt;&gt;N$4),"N/A",COUNTIFS($L$6:$L$121,N$4,$H$6:$H$121,"&gt;="&amp;12,$I$6:$I$121,"&gt;"&amp;$I87)+1)</f>
        <v>N/A</v>
      </c>
      <c r="O87" s="31" t="str">
        <f>IF(OR($H87&lt;12,$L87&lt;&gt;O$4),"N/A",COUNTIFS($L$6:$L$121,O$4,$H$6:$H$121,"&gt;="&amp;12,$I$6:$I$121,"&gt;"&amp;$I87)+1)</f>
        <v>N/A</v>
      </c>
      <c r="P87" s="32" t="str">
        <f>IF(OR($H87&lt;12,$L87&lt;&gt;P$4,$K87&lt;&gt;P$5),"",COUNTIFS($L$6:$L$121,P$4,$K$6:$K$121,P$5,$H$6:$H$121,"&gt;="&amp;12,$I$6:$I$121,"&gt;"&amp;$I87)+1)</f>
        <v/>
      </c>
      <c r="Q87" s="33" t="str">
        <f>IF(OR($H87&lt;12,$L87&lt;&gt;Q$4,$K87&lt;&gt;Q$5),"",COUNTIFS($L$6:$L$121,Q$4,$K$6:$K$121,Q$5,$H$6:$H$121,"&gt;="&amp;12,$I$6:$I$121,"&gt;"&amp;$I87)+1)</f>
        <v/>
      </c>
      <c r="R87" s="33" t="str">
        <f>IF(OR($H87&lt;12,$L87&lt;&gt;R$4,$K87&lt;&gt;R$5),"",COUNTIFS($L$6:$L$121,R$4,$K$6:$K$121,R$5,$H$6:$H$121,"&gt;="&amp;12,$I$6:$I$121,"&gt;"&amp;$I87)+1)</f>
        <v/>
      </c>
      <c r="S87" s="33" t="str">
        <f>IF(OR($H87&lt;12,$L87&lt;&gt;S$4,$K87&lt;&gt;S$5),"",COUNTIFS($L$6:$L$121,S$4,$K$6:$K$121,S$5,$H$6:$H$121,"&gt;="&amp;12,$I$6:$I$121,"&gt;"&amp;$I87)+1)</f>
        <v/>
      </c>
      <c r="T87" s="33" t="str">
        <f>IF(OR($H87&lt;12,$L87&lt;&gt;T$4,$K87&lt;&gt;T$5),"",COUNTIFS($L$6:$L$121,T$4,$K$6:$K$121,T$5,$H$6:$H$121,"&gt;="&amp;12,$I$6:$I$121,"&gt;"&amp;$I87)+1)</f>
        <v/>
      </c>
      <c r="U87" s="33" t="str">
        <f>IF(OR($H87&lt;12,$L87&lt;&gt;U$4,$K87&lt;&gt;U$5),"",COUNTIFS($L$6:$L$121,U$4,$K$6:$K$121,U$5,$H$6:$H$121,"&gt;="&amp;12,$I$6:$I$121,"&gt;"&amp;$I87)+1)</f>
        <v/>
      </c>
      <c r="V87" s="34" t="str">
        <f>IF(OR($H87&lt;12,$L87&lt;&gt;V$4,$K87&lt;&gt;V$5),"",COUNTIFS($L$6:$L$121,V$4,$K$6:$K$121,V$5,$H$6:$H$121,"&gt;="&amp;12,$I$6:$I$121,"&gt;"&amp;$I87)+1)</f>
        <v/>
      </c>
      <c r="W87" s="32" t="str">
        <f>IF(OR($H87&lt;12,$L87&lt;&gt;W$4,$K87&lt;&gt;W$5),"",COUNTIFS($L$6:$L$121,W$4,$K$6:$K$121,W$5,$H$6:$H$121,"&gt;="&amp;12,$I$6:$I$121,"&gt;"&amp;$I87)+1)</f>
        <v/>
      </c>
      <c r="X87" s="33" t="str">
        <f>IF(OR($H87&lt;12,$L87&lt;&gt;X$4,$K87&lt;&gt;X$5),"",COUNTIFS($L$6:$L$121,X$4,$K$6:$K$121,X$5,$H$6:$H$121,"&gt;="&amp;12,$I$6:$I$121,"&gt;"&amp;$I87)+1)</f>
        <v/>
      </c>
      <c r="Y87" s="33" t="str">
        <f>IF(OR($H87&lt;12,$L87&lt;&gt;Y$4,$K87&lt;&gt;Y$5),"",COUNTIFS($L$6:$L$121,Y$4,$K$6:$K$121,Y$5,$H$6:$H$121,"&gt;="&amp;12,$I$6:$I$121,"&gt;"&amp;$I87)+1)</f>
        <v/>
      </c>
      <c r="Z87" s="33" t="str">
        <f>IF(OR($H87&lt;12,$L87&lt;&gt;Z$4,$K87&lt;&gt;Z$5),"",COUNTIFS($L$6:$L$121,Z$4,$K$6:$K$121,Z$5,$H$6:$H$121,"&gt;="&amp;12,$I$6:$I$121,"&gt;"&amp;$I87)+1)</f>
        <v/>
      </c>
      <c r="AA87" s="33" t="str">
        <f>IF(OR($H87&lt;12,$L87&lt;&gt;AA$4,$K87&lt;&gt;AA$5),"",COUNTIFS($L$6:$L$121,AA$4,$K$6:$K$121,AA$5,$H$6:$H$121,"&gt;="&amp;12,$I$6:$I$121,"&gt;"&amp;$I87)+1)</f>
        <v/>
      </c>
      <c r="AB87" s="33" t="str">
        <f>IF(OR($H87&lt;12,$L87&lt;&gt;AB$4,$K87&lt;&gt;AB$5),"",COUNTIFS($L$6:$L$121,AB$4,$K$6:$K$121,AB$5,$H$6:$H$121,"&gt;="&amp;12,$I$6:$I$121,"&gt;"&amp;$I87)+1)</f>
        <v/>
      </c>
      <c r="AC87" s="34" t="str">
        <f>IF(OR($H87&lt;12,$L87&lt;&gt;AC$4,$K87&lt;&gt;AC$5),"",COUNTIFS($L$6:$L$121,AC$4,$K$6:$K$121,AC$5,$H$6:$H$121,"&gt;="&amp;12,$I$6:$I$121,"&gt;"&amp;$I87)+1)</f>
        <v/>
      </c>
      <c r="AD87">
        <f t="shared" si="14"/>
        <v>0</v>
      </c>
      <c r="AE87" s="1"/>
    </row>
    <row r="88" spans="1:31" x14ac:dyDescent="0.3">
      <c r="A88" s="27" t="s">
        <v>25</v>
      </c>
      <c r="B88" s="28" t="s">
        <v>285</v>
      </c>
      <c r="C88" s="28">
        <v>0</v>
      </c>
      <c r="D88" s="28">
        <v>0</v>
      </c>
      <c r="E88" s="28">
        <v>0</v>
      </c>
      <c r="F88" s="28">
        <f t="shared" si="11"/>
        <v>0</v>
      </c>
      <c r="G88" s="28">
        <f t="shared" si="3"/>
        <v>0</v>
      </c>
      <c r="H88" s="28">
        <f t="shared" si="12"/>
        <v>0</v>
      </c>
      <c r="I88" s="43">
        <f t="shared" si="13"/>
        <v>0</v>
      </c>
      <c r="J88" s="43">
        <f>IF(C88=0,0,IFERROR((101-I88/H88),0))</f>
        <v>0</v>
      </c>
      <c r="K88" s="45" t="s">
        <v>10</v>
      </c>
      <c r="L88" s="29" t="s">
        <v>3</v>
      </c>
      <c r="M88" s="30" t="str">
        <f>IF(H88&lt;12,"N/A",COUNTIFS($H$6:$H$121,"&gt;="&amp;12,$I$6:$I$121,"&gt;"&amp;$I88)+1)</f>
        <v>N/A</v>
      </c>
      <c r="N88" s="31" t="str">
        <f>IF(OR(H88&lt;12,L88&lt;&gt;N$4),"N/A",COUNTIFS($L$6:$L$121,N$4,$H$6:$H$121,"&gt;="&amp;12,$I$6:$I$121,"&gt;"&amp;$I88)+1)</f>
        <v>N/A</v>
      </c>
      <c r="O88" s="31" t="str">
        <f>IF(OR($H88&lt;12,$L88&lt;&gt;O$4),"N/A",COUNTIFS($L$6:$L$121,O$4,$H$6:$H$121,"&gt;="&amp;12,$I$6:$I$121,"&gt;"&amp;$I88)+1)</f>
        <v>N/A</v>
      </c>
      <c r="P88" s="32" t="str">
        <f>IF(OR($H88&lt;12,$L88&lt;&gt;P$4,$K88&lt;&gt;P$5),"",COUNTIFS($L$6:$L$121,P$4,$K$6:$K$121,P$5,$H$6:$H$121,"&gt;="&amp;12,$I$6:$I$121,"&gt;"&amp;$I88)+1)</f>
        <v/>
      </c>
      <c r="Q88" s="33" t="str">
        <f>IF(OR($H88&lt;12,$L88&lt;&gt;Q$4,$K88&lt;&gt;Q$5),"",COUNTIFS($L$6:$L$121,Q$4,$K$6:$K$121,Q$5,$H$6:$H$121,"&gt;="&amp;12,$I$6:$I$121,"&gt;"&amp;$I88)+1)</f>
        <v/>
      </c>
      <c r="R88" s="33" t="str">
        <f>IF(OR($H88&lt;12,$L88&lt;&gt;R$4,$K88&lt;&gt;R$5),"",COUNTIFS($L$6:$L$121,R$4,$K$6:$K$121,R$5,$H$6:$H$121,"&gt;="&amp;12,$I$6:$I$121,"&gt;"&amp;$I88)+1)</f>
        <v/>
      </c>
      <c r="S88" s="33" t="str">
        <f>IF(OR($H88&lt;12,$L88&lt;&gt;S$4,$K88&lt;&gt;S$5),"",COUNTIFS($L$6:$L$121,S$4,$K$6:$K$121,S$5,$H$6:$H$121,"&gt;="&amp;12,$I$6:$I$121,"&gt;"&amp;$I88)+1)</f>
        <v/>
      </c>
      <c r="T88" s="33" t="str">
        <f>IF(OR($H88&lt;12,$L88&lt;&gt;T$4,$K88&lt;&gt;T$5),"",COUNTIFS($L$6:$L$121,T$4,$K$6:$K$121,T$5,$H$6:$H$121,"&gt;="&amp;12,$I$6:$I$121,"&gt;"&amp;$I88)+1)</f>
        <v/>
      </c>
      <c r="U88" s="33" t="str">
        <f>IF(OR($H88&lt;12,$L88&lt;&gt;U$4,$K88&lt;&gt;U$5),"",COUNTIFS($L$6:$L$121,U$4,$K$6:$K$121,U$5,$H$6:$H$121,"&gt;="&amp;12,$I$6:$I$121,"&gt;"&amp;$I88)+1)</f>
        <v/>
      </c>
      <c r="V88" s="34" t="str">
        <f>IF(OR($H88&lt;12,$L88&lt;&gt;V$4,$K88&lt;&gt;V$5),"",COUNTIFS($L$6:$L$121,V$4,$K$6:$K$121,V$5,$H$6:$H$121,"&gt;="&amp;12,$I$6:$I$121,"&gt;"&amp;$I88)+1)</f>
        <v/>
      </c>
      <c r="W88" s="32" t="str">
        <f>IF(OR($H88&lt;12,$L88&lt;&gt;W$4,$K88&lt;&gt;W$5),"",COUNTIFS($L$6:$L$121,W$4,$K$6:$K$121,W$5,$H$6:$H$121,"&gt;="&amp;12,$I$6:$I$121,"&gt;"&amp;$I88)+1)</f>
        <v/>
      </c>
      <c r="X88" s="33" t="str">
        <f>IF(OR($H88&lt;12,$L88&lt;&gt;X$4,$K88&lt;&gt;X$5),"",COUNTIFS($L$6:$L$121,X$4,$K$6:$K$121,X$5,$H$6:$H$121,"&gt;="&amp;12,$I$6:$I$121,"&gt;"&amp;$I88)+1)</f>
        <v/>
      </c>
      <c r="Y88" s="33" t="str">
        <f>IF(OR($H88&lt;12,$L88&lt;&gt;Y$4,$K88&lt;&gt;Y$5),"",COUNTIFS($L$6:$L$121,Y$4,$K$6:$K$121,Y$5,$H$6:$H$121,"&gt;="&amp;12,$I$6:$I$121,"&gt;"&amp;$I88)+1)</f>
        <v/>
      </c>
      <c r="Z88" s="33" t="str">
        <f>IF(OR($H88&lt;12,$L88&lt;&gt;Z$4,$K88&lt;&gt;Z$5),"",COUNTIFS($L$6:$L$121,Z$4,$K$6:$K$121,Z$5,$H$6:$H$121,"&gt;="&amp;12,$I$6:$I$121,"&gt;"&amp;$I88)+1)</f>
        <v/>
      </c>
      <c r="AA88" s="33" t="str">
        <f>IF(OR($H88&lt;12,$L88&lt;&gt;AA$4,$K88&lt;&gt;AA$5),"",COUNTIFS($L$6:$L$121,AA$4,$K$6:$K$121,AA$5,$H$6:$H$121,"&gt;="&amp;12,$I$6:$I$121,"&gt;"&amp;$I88)+1)</f>
        <v/>
      </c>
      <c r="AB88" s="33" t="str">
        <f>IF(OR($H88&lt;12,$L88&lt;&gt;AB$4,$K88&lt;&gt;AB$5),"",COUNTIFS($L$6:$L$121,AB$4,$K$6:$K$121,AB$5,$H$6:$H$121,"&gt;="&amp;12,$I$6:$I$121,"&gt;"&amp;$I88)+1)</f>
        <v/>
      </c>
      <c r="AC88" s="34" t="str">
        <f>IF(OR($H88&lt;12,$L88&lt;&gt;AC$4,$K88&lt;&gt;AC$5),"",COUNTIFS($L$6:$L$121,AC$4,$K$6:$K$121,AC$5,$H$6:$H$121,"&gt;="&amp;12,$I$6:$I$121,"&gt;"&amp;$I88)+1)</f>
        <v/>
      </c>
      <c r="AD88">
        <f t="shared" si="14"/>
        <v>0</v>
      </c>
    </row>
    <row r="89" spans="1:31" x14ac:dyDescent="0.3">
      <c r="A89" s="27" t="s">
        <v>28</v>
      </c>
      <c r="B89" s="28" t="s">
        <v>285</v>
      </c>
      <c r="C89" s="28">
        <v>0</v>
      </c>
      <c r="D89" s="28">
        <v>0</v>
      </c>
      <c r="E89" s="28">
        <v>0</v>
      </c>
      <c r="F89" s="28">
        <f t="shared" si="11"/>
        <v>0</v>
      </c>
      <c r="G89" s="28">
        <f t="shared" si="3"/>
        <v>0</v>
      </c>
      <c r="H89" s="28">
        <f t="shared" si="12"/>
        <v>0</v>
      </c>
      <c r="I89" s="43">
        <f t="shared" si="13"/>
        <v>0</v>
      </c>
      <c r="J89" s="43">
        <f t="shared" ref="J89:J121" si="15">IF(C89=0,0,IFERROR((101-I89/H89),0))</f>
        <v>0</v>
      </c>
      <c r="K89" s="45" t="s">
        <v>6</v>
      </c>
      <c r="L89" s="29" t="s">
        <v>2</v>
      </c>
      <c r="M89" s="30" t="str">
        <f>IF(H89&lt;12,"N/A",COUNTIFS($H$6:$H$121,"&gt;="&amp;12,$I$6:$I$121,"&gt;"&amp;$I89)+1)</f>
        <v>N/A</v>
      </c>
      <c r="N89" s="31" t="str">
        <f>IF(OR(H89&lt;12,L89&lt;&gt;N$4),"N/A",COUNTIFS($L$6:$L$121,N$4,$H$6:$H$121,"&gt;="&amp;12,$I$6:$I$121,"&gt;"&amp;$I89)+1)</f>
        <v>N/A</v>
      </c>
      <c r="O89" s="31" t="str">
        <f>IF(OR($H89&lt;12,$L89&lt;&gt;O$4),"N/A",COUNTIFS($L$6:$L$121,O$4,$H$6:$H$121,"&gt;="&amp;12,$I$6:$I$121,"&gt;"&amp;$I89)+1)</f>
        <v>N/A</v>
      </c>
      <c r="P89" s="32" t="str">
        <f>IF(OR($H89&lt;12,$L89&lt;&gt;P$4,$K89&lt;&gt;P$5),"",COUNTIFS($L$6:$L$121,P$4,$K$6:$K$121,P$5,$H$6:$H$121,"&gt;="&amp;12,$I$6:$I$121,"&gt;"&amp;$I89)+1)</f>
        <v/>
      </c>
      <c r="Q89" s="33" t="str">
        <f>IF(OR($H89&lt;12,$L89&lt;&gt;Q$4,$K89&lt;&gt;Q$5),"",COUNTIFS($L$6:$L$121,Q$4,$K$6:$K$121,Q$5,$H$6:$H$121,"&gt;="&amp;12,$I$6:$I$121,"&gt;"&amp;$I89)+1)</f>
        <v/>
      </c>
      <c r="R89" s="33" t="str">
        <f>IF(OR($H89&lt;12,$L89&lt;&gt;R$4,$K89&lt;&gt;R$5),"",COUNTIFS($L$6:$L$121,R$4,$K$6:$K$121,R$5,$H$6:$H$121,"&gt;="&amp;12,$I$6:$I$121,"&gt;"&amp;$I89)+1)</f>
        <v/>
      </c>
      <c r="S89" s="33" t="str">
        <f>IF(OR($H89&lt;12,$L89&lt;&gt;S$4,$K89&lt;&gt;S$5),"",COUNTIFS($L$6:$L$121,S$4,$K$6:$K$121,S$5,$H$6:$H$121,"&gt;="&amp;12,$I$6:$I$121,"&gt;"&amp;$I89)+1)</f>
        <v/>
      </c>
      <c r="T89" s="33" t="str">
        <f>IF(OR($H89&lt;12,$L89&lt;&gt;T$4,$K89&lt;&gt;T$5),"",COUNTIFS($L$6:$L$121,T$4,$K$6:$K$121,T$5,$H$6:$H$121,"&gt;="&amp;12,$I$6:$I$121,"&gt;"&amp;$I89)+1)</f>
        <v/>
      </c>
      <c r="U89" s="33" t="str">
        <f>IF(OR($H89&lt;12,$L89&lt;&gt;U$4,$K89&lt;&gt;U$5),"",COUNTIFS($L$6:$L$121,U$4,$K$6:$K$121,U$5,$H$6:$H$121,"&gt;="&amp;12,$I$6:$I$121,"&gt;"&amp;$I89)+1)</f>
        <v/>
      </c>
      <c r="V89" s="34" t="str">
        <f>IF(OR($H89&lt;12,$L89&lt;&gt;V$4,$K89&lt;&gt;V$5),"",COUNTIFS($L$6:$L$121,V$4,$K$6:$K$121,V$5,$H$6:$H$121,"&gt;="&amp;12,$I$6:$I$121,"&gt;"&amp;$I89)+1)</f>
        <v/>
      </c>
      <c r="W89" s="32" t="str">
        <f>IF(OR($H89&lt;12,$L89&lt;&gt;W$4,$K89&lt;&gt;W$5),"",COUNTIFS($L$6:$L$121,W$4,$K$6:$K$121,W$5,$H$6:$H$121,"&gt;="&amp;12,$I$6:$I$121,"&gt;"&amp;$I89)+1)</f>
        <v/>
      </c>
      <c r="X89" s="33" t="str">
        <f>IF(OR($H89&lt;12,$L89&lt;&gt;X$4,$K89&lt;&gt;X$5),"",COUNTIFS($L$6:$L$121,X$4,$K$6:$K$121,X$5,$H$6:$H$121,"&gt;="&amp;12,$I$6:$I$121,"&gt;"&amp;$I89)+1)</f>
        <v/>
      </c>
      <c r="Y89" s="33" t="str">
        <f>IF(OR($H89&lt;12,$L89&lt;&gt;Y$4,$K89&lt;&gt;Y$5),"",COUNTIFS($L$6:$L$121,Y$4,$K$6:$K$121,Y$5,$H$6:$H$121,"&gt;="&amp;12,$I$6:$I$121,"&gt;"&amp;$I89)+1)</f>
        <v/>
      </c>
      <c r="Z89" s="33" t="str">
        <f>IF(OR($H89&lt;12,$L89&lt;&gt;Z$4,$K89&lt;&gt;Z$5),"",COUNTIFS($L$6:$L$121,Z$4,$K$6:$K$121,Z$5,$H$6:$H$121,"&gt;="&amp;12,$I$6:$I$121,"&gt;"&amp;$I89)+1)</f>
        <v/>
      </c>
      <c r="AA89" s="33" t="str">
        <f>IF(OR($H89&lt;12,$L89&lt;&gt;AA$4,$K89&lt;&gt;AA$5),"",COUNTIFS($L$6:$L$121,AA$4,$K$6:$K$121,AA$5,$H$6:$H$121,"&gt;="&amp;12,$I$6:$I$121,"&gt;"&amp;$I89)+1)</f>
        <v/>
      </c>
      <c r="AB89" s="33" t="str">
        <f>IF(OR($H89&lt;12,$L89&lt;&gt;AB$4,$K89&lt;&gt;AB$5),"",COUNTIFS($L$6:$L$121,AB$4,$K$6:$K$121,AB$5,$H$6:$H$121,"&gt;="&amp;12,$I$6:$I$121,"&gt;"&amp;$I89)+1)</f>
        <v/>
      </c>
      <c r="AC89" s="34" t="str">
        <f>IF(OR($H89&lt;12,$L89&lt;&gt;AC$4,$K89&lt;&gt;AC$5),"",COUNTIFS($L$6:$L$121,AC$4,$K$6:$K$121,AC$5,$H$6:$H$121,"&gt;="&amp;12,$I$6:$I$121,"&gt;"&amp;$I89)+1)</f>
        <v/>
      </c>
      <c r="AD89">
        <f t="shared" si="14"/>
        <v>0</v>
      </c>
      <c r="AE89" s="1"/>
    </row>
    <row r="90" spans="1:31" x14ac:dyDescent="0.3">
      <c r="A90" s="27" t="s">
        <v>32</v>
      </c>
      <c r="B90" s="28" t="s">
        <v>285</v>
      </c>
      <c r="C90" s="28">
        <v>0</v>
      </c>
      <c r="D90" s="28">
        <v>0</v>
      </c>
      <c r="E90" s="28">
        <v>0</v>
      </c>
      <c r="F90" s="28">
        <f t="shared" si="11"/>
        <v>0</v>
      </c>
      <c r="G90" s="28">
        <f t="shared" si="3"/>
        <v>0</v>
      </c>
      <c r="H90" s="28">
        <f t="shared" si="12"/>
        <v>0</v>
      </c>
      <c r="I90" s="43">
        <f t="shared" si="13"/>
        <v>0</v>
      </c>
      <c r="J90" s="43">
        <f t="shared" si="15"/>
        <v>0</v>
      </c>
      <c r="K90" s="45" t="s">
        <v>10</v>
      </c>
      <c r="L90" s="29" t="s">
        <v>2</v>
      </c>
      <c r="M90" s="30" t="str">
        <f>IF(H90&lt;12,"N/A",COUNTIFS($H$6:$H$121,"&gt;="&amp;12,$I$6:$I$121,"&gt;"&amp;$I90)+1)</f>
        <v>N/A</v>
      </c>
      <c r="N90" s="31" t="str">
        <f>IF(OR(H90&lt;12,L90&lt;&gt;N$4),"N/A",COUNTIFS($L$6:$L$121,N$4,$H$6:$H$121,"&gt;="&amp;12,$I$6:$I$121,"&gt;"&amp;$I90)+1)</f>
        <v>N/A</v>
      </c>
      <c r="O90" s="31" t="str">
        <f>IF(OR($H90&lt;12,$L90&lt;&gt;O$4),"N/A",COUNTIFS($L$6:$L$121,O$4,$H$6:$H$121,"&gt;="&amp;12,$I$6:$I$121,"&gt;"&amp;$I90)+1)</f>
        <v>N/A</v>
      </c>
      <c r="P90" s="32" t="str">
        <f>IF(OR($H90&lt;12,$L90&lt;&gt;P$4,$K90&lt;&gt;P$5),"",COUNTIFS($L$6:$L$121,P$4,$K$6:$K$121,P$5,$H$6:$H$121,"&gt;="&amp;12,$I$6:$I$121,"&gt;"&amp;$I90)+1)</f>
        <v/>
      </c>
      <c r="Q90" s="33" t="str">
        <f>IF(OR($H90&lt;12,$L90&lt;&gt;Q$4,$K90&lt;&gt;Q$5),"",COUNTIFS($L$6:$L$121,Q$4,$K$6:$K$121,Q$5,$H$6:$H$121,"&gt;="&amp;12,$I$6:$I$121,"&gt;"&amp;$I90)+1)</f>
        <v/>
      </c>
      <c r="R90" s="33" t="str">
        <f>IF(OR($H90&lt;12,$L90&lt;&gt;R$4,$K90&lt;&gt;R$5),"",COUNTIFS($L$6:$L$121,R$4,$K$6:$K$121,R$5,$H$6:$H$121,"&gt;="&amp;12,$I$6:$I$121,"&gt;"&amp;$I90)+1)</f>
        <v/>
      </c>
      <c r="S90" s="33" t="str">
        <f>IF(OR($H90&lt;12,$L90&lt;&gt;S$4,$K90&lt;&gt;S$5),"",COUNTIFS($L$6:$L$121,S$4,$K$6:$K$121,S$5,$H$6:$H$121,"&gt;="&amp;12,$I$6:$I$121,"&gt;"&amp;$I90)+1)</f>
        <v/>
      </c>
      <c r="T90" s="33" t="str">
        <f>IF(OR($H90&lt;12,$L90&lt;&gt;T$4,$K90&lt;&gt;T$5),"",COUNTIFS($L$6:$L$121,T$4,$K$6:$K$121,T$5,$H$6:$H$121,"&gt;="&amp;12,$I$6:$I$121,"&gt;"&amp;$I90)+1)</f>
        <v/>
      </c>
      <c r="U90" s="33" t="str">
        <f>IF(OR($H90&lt;12,$L90&lt;&gt;U$4,$K90&lt;&gt;U$5),"",COUNTIFS($L$6:$L$121,U$4,$K$6:$K$121,U$5,$H$6:$H$121,"&gt;="&amp;12,$I$6:$I$121,"&gt;"&amp;$I90)+1)</f>
        <v/>
      </c>
      <c r="V90" s="34" t="str">
        <f>IF(OR($H90&lt;12,$L90&lt;&gt;V$4,$K90&lt;&gt;V$5),"",COUNTIFS($L$6:$L$121,V$4,$K$6:$K$121,V$5,$H$6:$H$121,"&gt;="&amp;12,$I$6:$I$121,"&gt;"&amp;$I90)+1)</f>
        <v/>
      </c>
      <c r="W90" s="32" t="str">
        <f>IF(OR($H90&lt;12,$L90&lt;&gt;W$4,$K90&lt;&gt;W$5),"",COUNTIFS($L$6:$L$121,W$4,$K$6:$K$121,W$5,$H$6:$H$121,"&gt;="&amp;12,$I$6:$I$121,"&gt;"&amp;$I90)+1)</f>
        <v/>
      </c>
      <c r="X90" s="33" t="str">
        <f>IF(OR($H90&lt;12,$L90&lt;&gt;X$4,$K90&lt;&gt;X$5),"",COUNTIFS($L$6:$L$121,X$4,$K$6:$K$121,X$5,$H$6:$H$121,"&gt;="&amp;12,$I$6:$I$121,"&gt;"&amp;$I90)+1)</f>
        <v/>
      </c>
      <c r="Y90" s="33" t="str">
        <f>IF(OR($H90&lt;12,$L90&lt;&gt;Y$4,$K90&lt;&gt;Y$5),"",COUNTIFS($L$6:$L$121,Y$4,$K$6:$K$121,Y$5,$H$6:$H$121,"&gt;="&amp;12,$I$6:$I$121,"&gt;"&amp;$I90)+1)</f>
        <v/>
      </c>
      <c r="Z90" s="33" t="str">
        <f>IF(OR($H90&lt;12,$L90&lt;&gt;Z$4,$K90&lt;&gt;Z$5),"",COUNTIFS($L$6:$L$121,Z$4,$K$6:$K$121,Z$5,$H$6:$H$121,"&gt;="&amp;12,$I$6:$I$121,"&gt;"&amp;$I90)+1)</f>
        <v/>
      </c>
      <c r="AA90" s="33" t="str">
        <f>IF(OR($H90&lt;12,$L90&lt;&gt;AA$4,$K90&lt;&gt;AA$5),"",COUNTIFS($L$6:$L$121,AA$4,$K$6:$K$121,AA$5,$H$6:$H$121,"&gt;="&amp;12,$I$6:$I$121,"&gt;"&amp;$I90)+1)</f>
        <v/>
      </c>
      <c r="AB90" s="33" t="str">
        <f>IF(OR($H90&lt;12,$L90&lt;&gt;AB$4,$K90&lt;&gt;AB$5),"",COUNTIFS($L$6:$L$121,AB$4,$K$6:$K$121,AB$5,$H$6:$H$121,"&gt;="&amp;12,$I$6:$I$121,"&gt;"&amp;$I90)+1)</f>
        <v/>
      </c>
      <c r="AC90" s="34" t="str">
        <f>IF(OR($H90&lt;12,$L90&lt;&gt;AC$4,$K90&lt;&gt;AC$5),"",COUNTIFS($L$6:$L$121,AC$4,$K$6:$K$121,AC$5,$H$6:$H$121,"&gt;="&amp;12,$I$6:$I$121,"&gt;"&amp;$I90)+1)</f>
        <v/>
      </c>
      <c r="AD90">
        <f t="shared" si="14"/>
        <v>0</v>
      </c>
    </row>
    <row r="91" spans="1:31" x14ac:dyDescent="0.3">
      <c r="A91" s="27" t="s">
        <v>40</v>
      </c>
      <c r="B91" s="28" t="s">
        <v>285</v>
      </c>
      <c r="C91" s="28">
        <v>0</v>
      </c>
      <c r="D91" s="28">
        <v>0</v>
      </c>
      <c r="E91" s="28">
        <v>0</v>
      </c>
      <c r="F91" s="28">
        <f t="shared" si="11"/>
        <v>0</v>
      </c>
      <c r="G91" s="28">
        <f t="shared" si="3"/>
        <v>0</v>
      </c>
      <c r="H91" s="28">
        <f t="shared" si="12"/>
        <v>0</v>
      </c>
      <c r="I91" s="43">
        <f t="shared" si="13"/>
        <v>0</v>
      </c>
      <c r="J91" s="43">
        <f t="shared" si="15"/>
        <v>0</v>
      </c>
      <c r="K91" s="45" t="s">
        <v>10</v>
      </c>
      <c r="L91" s="29" t="s">
        <v>3</v>
      </c>
      <c r="M91" s="30" t="str">
        <f>IF(H91&lt;12,"N/A",COUNTIFS($H$6:$H$121,"&gt;="&amp;12,$I$6:$I$121,"&gt;"&amp;$I91)+1)</f>
        <v>N/A</v>
      </c>
      <c r="N91" s="31" t="str">
        <f>IF(OR(H91&lt;12,L91&lt;&gt;N$4),"N/A",COUNTIFS($L$6:$L$121,N$4,$H$6:$H$121,"&gt;="&amp;12,$I$6:$I$121,"&gt;"&amp;$I91)+1)</f>
        <v>N/A</v>
      </c>
      <c r="O91" s="31" t="str">
        <f>IF(OR($H91&lt;12,$L91&lt;&gt;O$4),"N/A",COUNTIFS($L$6:$L$121,O$4,$H$6:$H$121,"&gt;="&amp;12,$I$6:$I$121,"&gt;"&amp;$I91)+1)</f>
        <v>N/A</v>
      </c>
      <c r="P91" s="32" t="str">
        <f>IF(OR($H91&lt;12,$L91&lt;&gt;P$4,$K91&lt;&gt;P$5),"",COUNTIFS($L$6:$L$121,P$4,$K$6:$K$121,P$5,$H$6:$H$121,"&gt;="&amp;12,$I$6:$I$121,"&gt;"&amp;$I91)+1)</f>
        <v/>
      </c>
      <c r="Q91" s="33" t="str">
        <f>IF(OR($H91&lt;12,$L91&lt;&gt;Q$4,$K91&lt;&gt;Q$5),"",COUNTIFS($L$6:$L$121,Q$4,$K$6:$K$121,Q$5,$H$6:$H$121,"&gt;="&amp;12,$I$6:$I$121,"&gt;"&amp;$I91)+1)</f>
        <v/>
      </c>
      <c r="R91" s="33" t="str">
        <f>IF(OR($H91&lt;12,$L91&lt;&gt;R$4,$K91&lt;&gt;R$5),"",COUNTIFS($L$6:$L$121,R$4,$K$6:$K$121,R$5,$H$6:$H$121,"&gt;="&amp;12,$I$6:$I$121,"&gt;"&amp;$I91)+1)</f>
        <v/>
      </c>
      <c r="S91" s="33" t="str">
        <f>IF(OR($H91&lt;12,$L91&lt;&gt;S$4,$K91&lt;&gt;S$5),"",COUNTIFS($L$6:$L$121,S$4,$K$6:$K$121,S$5,$H$6:$H$121,"&gt;="&amp;12,$I$6:$I$121,"&gt;"&amp;$I91)+1)</f>
        <v/>
      </c>
      <c r="T91" s="33" t="str">
        <f>IF(OR($H91&lt;12,$L91&lt;&gt;T$4,$K91&lt;&gt;T$5),"",COUNTIFS($L$6:$L$121,T$4,$K$6:$K$121,T$5,$H$6:$H$121,"&gt;="&amp;12,$I$6:$I$121,"&gt;"&amp;$I91)+1)</f>
        <v/>
      </c>
      <c r="U91" s="33" t="str">
        <f>IF(OR($H91&lt;12,$L91&lt;&gt;U$4,$K91&lt;&gt;U$5),"",COUNTIFS($L$6:$L$121,U$4,$K$6:$K$121,U$5,$H$6:$H$121,"&gt;="&amp;12,$I$6:$I$121,"&gt;"&amp;$I91)+1)</f>
        <v/>
      </c>
      <c r="V91" s="34" t="str">
        <f>IF(OR($H91&lt;12,$L91&lt;&gt;V$4,$K91&lt;&gt;V$5),"",COUNTIFS($L$6:$L$121,V$4,$K$6:$K$121,V$5,$H$6:$H$121,"&gt;="&amp;12,$I$6:$I$121,"&gt;"&amp;$I91)+1)</f>
        <v/>
      </c>
      <c r="W91" s="32" t="str">
        <f>IF(OR($H91&lt;12,$L91&lt;&gt;W$4,$K91&lt;&gt;W$5),"",COUNTIFS($L$6:$L$121,W$4,$K$6:$K$121,W$5,$H$6:$H$121,"&gt;="&amp;12,$I$6:$I$121,"&gt;"&amp;$I91)+1)</f>
        <v/>
      </c>
      <c r="X91" s="33" t="str">
        <f>IF(OR($H91&lt;12,$L91&lt;&gt;X$4,$K91&lt;&gt;X$5),"",COUNTIFS($L$6:$L$121,X$4,$K$6:$K$121,X$5,$H$6:$H$121,"&gt;="&amp;12,$I$6:$I$121,"&gt;"&amp;$I91)+1)</f>
        <v/>
      </c>
      <c r="Y91" s="33" t="str">
        <f>IF(OR($H91&lt;12,$L91&lt;&gt;Y$4,$K91&lt;&gt;Y$5),"",COUNTIFS($L$6:$L$121,Y$4,$K$6:$K$121,Y$5,$H$6:$H$121,"&gt;="&amp;12,$I$6:$I$121,"&gt;"&amp;$I91)+1)</f>
        <v/>
      </c>
      <c r="Z91" s="33" t="str">
        <f>IF(OR($H91&lt;12,$L91&lt;&gt;Z$4,$K91&lt;&gt;Z$5),"",COUNTIFS($L$6:$L$121,Z$4,$K$6:$K$121,Z$5,$H$6:$H$121,"&gt;="&amp;12,$I$6:$I$121,"&gt;"&amp;$I91)+1)</f>
        <v/>
      </c>
      <c r="AA91" s="33" t="str">
        <f>IF(OR($H91&lt;12,$L91&lt;&gt;AA$4,$K91&lt;&gt;AA$5),"",COUNTIFS($L$6:$L$121,AA$4,$K$6:$K$121,AA$5,$H$6:$H$121,"&gt;="&amp;12,$I$6:$I$121,"&gt;"&amp;$I91)+1)</f>
        <v/>
      </c>
      <c r="AB91" s="33" t="str">
        <f>IF(OR($H91&lt;12,$L91&lt;&gt;AB$4,$K91&lt;&gt;AB$5),"",COUNTIFS($L$6:$L$121,AB$4,$K$6:$K$121,AB$5,$H$6:$H$121,"&gt;="&amp;12,$I$6:$I$121,"&gt;"&amp;$I91)+1)</f>
        <v/>
      </c>
      <c r="AC91" s="34" t="str">
        <f>IF(OR($H91&lt;12,$L91&lt;&gt;AC$4,$K91&lt;&gt;AC$5),"",COUNTIFS($L$6:$L$121,AC$4,$K$6:$K$121,AC$5,$H$6:$H$121,"&gt;="&amp;12,$I$6:$I$121,"&gt;"&amp;$I91)+1)</f>
        <v/>
      </c>
      <c r="AD91">
        <f t="shared" si="14"/>
        <v>0</v>
      </c>
    </row>
    <row r="92" spans="1:31" x14ac:dyDescent="0.3">
      <c r="A92" s="27" t="s">
        <v>43</v>
      </c>
      <c r="B92" s="28" t="s">
        <v>285</v>
      </c>
      <c r="C92" s="28">
        <v>0</v>
      </c>
      <c r="D92" s="28">
        <v>0</v>
      </c>
      <c r="E92" s="28">
        <v>0</v>
      </c>
      <c r="F92" s="28">
        <f t="shared" si="11"/>
        <v>0</v>
      </c>
      <c r="G92" s="28">
        <f t="shared" si="3"/>
        <v>0</v>
      </c>
      <c r="H92" s="28">
        <f t="shared" si="12"/>
        <v>0</v>
      </c>
      <c r="I92" s="43">
        <f t="shared" si="13"/>
        <v>0</v>
      </c>
      <c r="J92" s="43">
        <f t="shared" si="15"/>
        <v>0</v>
      </c>
      <c r="K92" s="45" t="s">
        <v>10</v>
      </c>
      <c r="L92" s="29" t="s">
        <v>3</v>
      </c>
      <c r="M92" s="30" t="str">
        <f>IF(H92&lt;12,"N/A",COUNTIFS($H$6:$H$121,"&gt;="&amp;12,$I$6:$I$121,"&gt;"&amp;$I92)+1)</f>
        <v>N/A</v>
      </c>
      <c r="N92" s="31" t="str">
        <f>IF(OR(H92&lt;12,L92&lt;&gt;N$4),"N/A",COUNTIFS($L$6:$L$121,N$4,$H$6:$H$121,"&gt;="&amp;12,$I$6:$I$121,"&gt;"&amp;$I92)+1)</f>
        <v>N/A</v>
      </c>
      <c r="O92" s="31" t="str">
        <f>IF(OR($H92&lt;12,$L92&lt;&gt;O$4),"N/A",COUNTIFS($L$6:$L$121,O$4,$H$6:$H$121,"&gt;="&amp;12,$I$6:$I$121,"&gt;"&amp;$I92)+1)</f>
        <v>N/A</v>
      </c>
      <c r="P92" s="32" t="str">
        <f>IF(OR($H92&lt;12,$L92&lt;&gt;P$4,$K92&lt;&gt;P$5),"",COUNTIFS($L$6:$L$121,P$4,$K$6:$K$121,P$5,$H$6:$H$121,"&gt;="&amp;12,$I$6:$I$121,"&gt;"&amp;$I92)+1)</f>
        <v/>
      </c>
      <c r="Q92" s="33" t="str">
        <f>IF(OR($H92&lt;12,$L92&lt;&gt;Q$4,$K92&lt;&gt;Q$5),"",COUNTIFS($L$6:$L$121,Q$4,$K$6:$K$121,Q$5,$H$6:$H$121,"&gt;="&amp;12,$I$6:$I$121,"&gt;"&amp;$I92)+1)</f>
        <v/>
      </c>
      <c r="R92" s="33" t="str">
        <f>IF(OR($H92&lt;12,$L92&lt;&gt;R$4,$K92&lt;&gt;R$5),"",COUNTIFS($L$6:$L$121,R$4,$K$6:$K$121,R$5,$H$6:$H$121,"&gt;="&amp;12,$I$6:$I$121,"&gt;"&amp;$I92)+1)</f>
        <v/>
      </c>
      <c r="S92" s="33" t="str">
        <f>IF(OR($H92&lt;12,$L92&lt;&gt;S$4,$K92&lt;&gt;S$5),"",COUNTIFS($L$6:$L$121,S$4,$K$6:$K$121,S$5,$H$6:$H$121,"&gt;="&amp;12,$I$6:$I$121,"&gt;"&amp;$I92)+1)</f>
        <v/>
      </c>
      <c r="T92" s="33" t="str">
        <f>IF(OR($H92&lt;12,$L92&lt;&gt;T$4,$K92&lt;&gt;T$5),"",COUNTIFS($L$6:$L$121,T$4,$K$6:$K$121,T$5,$H$6:$H$121,"&gt;="&amp;12,$I$6:$I$121,"&gt;"&amp;$I92)+1)</f>
        <v/>
      </c>
      <c r="U92" s="33" t="str">
        <f>IF(OR($H92&lt;12,$L92&lt;&gt;U$4,$K92&lt;&gt;U$5),"",COUNTIFS($L$6:$L$121,U$4,$K$6:$K$121,U$5,$H$6:$H$121,"&gt;="&amp;12,$I$6:$I$121,"&gt;"&amp;$I92)+1)</f>
        <v/>
      </c>
      <c r="V92" s="34" t="str">
        <f>IF(OR($H92&lt;12,$L92&lt;&gt;V$4,$K92&lt;&gt;V$5),"",COUNTIFS($L$6:$L$121,V$4,$K$6:$K$121,V$5,$H$6:$H$121,"&gt;="&amp;12,$I$6:$I$121,"&gt;"&amp;$I92)+1)</f>
        <v/>
      </c>
      <c r="W92" s="32" t="str">
        <f>IF(OR($H92&lt;12,$L92&lt;&gt;W$4,$K92&lt;&gt;W$5),"",COUNTIFS($L$6:$L$121,W$4,$K$6:$K$121,W$5,$H$6:$H$121,"&gt;="&amp;12,$I$6:$I$121,"&gt;"&amp;$I92)+1)</f>
        <v/>
      </c>
      <c r="X92" s="33" t="str">
        <f>IF(OR($H92&lt;12,$L92&lt;&gt;X$4,$K92&lt;&gt;X$5),"",COUNTIFS($L$6:$L$121,X$4,$K$6:$K$121,X$5,$H$6:$H$121,"&gt;="&amp;12,$I$6:$I$121,"&gt;"&amp;$I92)+1)</f>
        <v/>
      </c>
      <c r="Y92" s="33" t="str">
        <f>IF(OR($H92&lt;12,$L92&lt;&gt;Y$4,$K92&lt;&gt;Y$5),"",COUNTIFS($L$6:$L$121,Y$4,$K$6:$K$121,Y$5,$H$6:$H$121,"&gt;="&amp;12,$I$6:$I$121,"&gt;"&amp;$I92)+1)</f>
        <v/>
      </c>
      <c r="Z92" s="33" t="str">
        <f>IF(OR($H92&lt;12,$L92&lt;&gt;Z$4,$K92&lt;&gt;Z$5),"",COUNTIFS($L$6:$L$121,Z$4,$K$6:$K$121,Z$5,$H$6:$H$121,"&gt;="&amp;12,$I$6:$I$121,"&gt;"&amp;$I92)+1)</f>
        <v/>
      </c>
      <c r="AA92" s="33" t="str">
        <f>IF(OR($H92&lt;12,$L92&lt;&gt;AA$4,$K92&lt;&gt;AA$5),"",COUNTIFS($L$6:$L$121,AA$4,$K$6:$K$121,AA$5,$H$6:$H$121,"&gt;="&amp;12,$I$6:$I$121,"&gt;"&amp;$I92)+1)</f>
        <v/>
      </c>
      <c r="AB92" s="33" t="str">
        <f>IF(OR($H92&lt;12,$L92&lt;&gt;AB$4,$K92&lt;&gt;AB$5),"",COUNTIFS($L$6:$L$121,AB$4,$K$6:$K$121,AB$5,$H$6:$H$121,"&gt;="&amp;12,$I$6:$I$121,"&gt;"&amp;$I92)+1)</f>
        <v/>
      </c>
      <c r="AC92" s="34" t="str">
        <f>IF(OR($H92&lt;12,$L92&lt;&gt;AC$4,$K92&lt;&gt;AC$5),"",COUNTIFS($L$6:$L$121,AC$4,$K$6:$K$121,AC$5,$H$6:$H$121,"&gt;="&amp;12,$I$6:$I$121,"&gt;"&amp;$I92)+1)</f>
        <v/>
      </c>
      <c r="AD92">
        <f t="shared" si="14"/>
        <v>0</v>
      </c>
    </row>
    <row r="93" spans="1:31" x14ac:dyDescent="0.3">
      <c r="A93" s="27" t="s">
        <v>45</v>
      </c>
      <c r="B93" s="28" t="s">
        <v>286</v>
      </c>
      <c r="C93" s="28">
        <v>0</v>
      </c>
      <c r="D93" s="28">
        <v>0</v>
      </c>
      <c r="E93" s="28">
        <v>3</v>
      </c>
      <c r="F93" s="28">
        <f t="shared" si="11"/>
        <v>2</v>
      </c>
      <c r="G93" s="28">
        <f t="shared" si="3"/>
        <v>0</v>
      </c>
      <c r="H93" s="28">
        <f t="shared" si="12"/>
        <v>2</v>
      </c>
      <c r="I93" s="43">
        <f t="shared" si="13"/>
        <v>0</v>
      </c>
      <c r="J93" s="43">
        <f t="shared" si="15"/>
        <v>0</v>
      </c>
      <c r="K93" s="45" t="s">
        <v>10</v>
      </c>
      <c r="L93" s="29" t="s">
        <v>2</v>
      </c>
      <c r="M93" s="30" t="str">
        <f>IF(H93&lt;12,"N/A",COUNTIFS($H$6:$H$121,"&gt;="&amp;12,$I$6:$I$121,"&gt;"&amp;$I93)+1)</f>
        <v>N/A</v>
      </c>
      <c r="N93" s="31" t="str">
        <f>IF(OR(H93&lt;12,L93&lt;&gt;N$4),"N/A",COUNTIFS($L$6:$L$121,N$4,$H$6:$H$121,"&gt;="&amp;12,$I$6:$I$121,"&gt;"&amp;$I93)+1)</f>
        <v>N/A</v>
      </c>
      <c r="O93" s="31" t="str">
        <f>IF(OR($H93&lt;12,$L93&lt;&gt;O$4),"N/A",COUNTIFS($L$6:$L$121,O$4,$H$6:$H$121,"&gt;="&amp;12,$I$6:$I$121,"&gt;"&amp;$I93)+1)</f>
        <v>N/A</v>
      </c>
      <c r="P93" s="32" t="str">
        <f>IF(OR($H93&lt;12,$L93&lt;&gt;P$4,$K93&lt;&gt;P$5),"",COUNTIFS($L$6:$L$121,P$4,$K$6:$K$121,P$5,$H$6:$H$121,"&gt;="&amp;12,$I$6:$I$121,"&gt;"&amp;$I93)+1)</f>
        <v/>
      </c>
      <c r="Q93" s="33" t="str">
        <f>IF(OR($H93&lt;12,$L93&lt;&gt;Q$4,$K93&lt;&gt;Q$5),"",COUNTIFS($L$6:$L$121,Q$4,$K$6:$K$121,Q$5,$H$6:$H$121,"&gt;="&amp;12,$I$6:$I$121,"&gt;"&amp;$I93)+1)</f>
        <v/>
      </c>
      <c r="R93" s="33" t="str">
        <f>IF(OR($H93&lt;12,$L93&lt;&gt;R$4,$K93&lt;&gt;R$5),"",COUNTIFS($L$6:$L$121,R$4,$K$6:$K$121,R$5,$H$6:$H$121,"&gt;="&amp;12,$I$6:$I$121,"&gt;"&amp;$I93)+1)</f>
        <v/>
      </c>
      <c r="S93" s="33" t="str">
        <f>IF(OR($H93&lt;12,$L93&lt;&gt;S$4,$K93&lt;&gt;S$5),"",COUNTIFS($L$6:$L$121,S$4,$K$6:$K$121,S$5,$H$6:$H$121,"&gt;="&amp;12,$I$6:$I$121,"&gt;"&amp;$I93)+1)</f>
        <v/>
      </c>
      <c r="T93" s="33" t="str">
        <f>IF(OR($H93&lt;12,$L93&lt;&gt;T$4,$K93&lt;&gt;T$5),"",COUNTIFS($L$6:$L$121,T$4,$K$6:$K$121,T$5,$H$6:$H$121,"&gt;="&amp;12,$I$6:$I$121,"&gt;"&amp;$I93)+1)</f>
        <v/>
      </c>
      <c r="U93" s="33" t="str">
        <f>IF(OR($H93&lt;12,$L93&lt;&gt;U$4,$K93&lt;&gt;U$5),"",COUNTIFS($L$6:$L$121,U$4,$K$6:$K$121,U$5,$H$6:$H$121,"&gt;="&amp;12,$I$6:$I$121,"&gt;"&amp;$I93)+1)</f>
        <v/>
      </c>
      <c r="V93" s="34" t="str">
        <f>IF(OR($H93&lt;12,$L93&lt;&gt;V$4,$K93&lt;&gt;V$5),"",COUNTIFS($L$6:$L$121,V$4,$K$6:$K$121,V$5,$H$6:$H$121,"&gt;="&amp;12,$I$6:$I$121,"&gt;"&amp;$I93)+1)</f>
        <v/>
      </c>
      <c r="W93" s="32" t="str">
        <f>IF(OR($H93&lt;12,$L93&lt;&gt;W$4,$K93&lt;&gt;W$5),"",COUNTIFS($L$6:$L$121,W$4,$K$6:$K$121,W$5,$H$6:$H$121,"&gt;="&amp;12,$I$6:$I$121,"&gt;"&amp;$I93)+1)</f>
        <v/>
      </c>
      <c r="X93" s="33" t="str">
        <f>IF(OR($H93&lt;12,$L93&lt;&gt;X$4,$K93&lt;&gt;X$5),"",COUNTIFS($L$6:$L$121,X$4,$K$6:$K$121,X$5,$H$6:$H$121,"&gt;="&amp;12,$I$6:$I$121,"&gt;"&amp;$I93)+1)</f>
        <v/>
      </c>
      <c r="Y93" s="33" t="str">
        <f>IF(OR($H93&lt;12,$L93&lt;&gt;Y$4,$K93&lt;&gt;Y$5),"",COUNTIFS($L$6:$L$121,Y$4,$K$6:$K$121,Y$5,$H$6:$H$121,"&gt;="&amp;12,$I$6:$I$121,"&gt;"&amp;$I93)+1)</f>
        <v/>
      </c>
      <c r="Z93" s="33" t="str">
        <f>IF(OR($H93&lt;12,$L93&lt;&gt;Z$4,$K93&lt;&gt;Z$5),"",COUNTIFS($L$6:$L$121,Z$4,$K$6:$K$121,Z$5,$H$6:$H$121,"&gt;="&amp;12,$I$6:$I$121,"&gt;"&amp;$I93)+1)</f>
        <v/>
      </c>
      <c r="AA93" s="33" t="str">
        <f>IF(OR($H93&lt;12,$L93&lt;&gt;AA$4,$K93&lt;&gt;AA$5),"",COUNTIFS($L$6:$L$121,AA$4,$K$6:$K$121,AA$5,$H$6:$H$121,"&gt;="&amp;12,$I$6:$I$121,"&gt;"&amp;$I93)+1)</f>
        <v/>
      </c>
      <c r="AB93" s="33" t="str">
        <f>IF(OR($H93&lt;12,$L93&lt;&gt;AB$4,$K93&lt;&gt;AB$5),"",COUNTIFS($L$6:$L$121,AB$4,$K$6:$K$121,AB$5,$H$6:$H$121,"&gt;="&amp;12,$I$6:$I$121,"&gt;"&amp;$I93)+1)</f>
        <v/>
      </c>
      <c r="AC93" s="34" t="str">
        <f>IF(OR($H93&lt;12,$L93&lt;&gt;AC$4,$K93&lt;&gt;AC$5),"",COUNTIFS($L$6:$L$121,AC$4,$K$6:$K$121,AC$5,$H$6:$H$121,"&gt;="&amp;12,$I$6:$I$121,"&gt;"&amp;$I93)+1)</f>
        <v/>
      </c>
      <c r="AD93">
        <f t="shared" si="14"/>
        <v>0</v>
      </c>
    </row>
    <row r="94" spans="1:31" x14ac:dyDescent="0.3">
      <c r="A94" s="27" t="s">
        <v>52</v>
      </c>
      <c r="B94" s="28" t="s">
        <v>285</v>
      </c>
      <c r="C94" s="28">
        <v>0</v>
      </c>
      <c r="D94" s="28">
        <v>0</v>
      </c>
      <c r="E94" s="28">
        <v>0</v>
      </c>
      <c r="F94" s="28">
        <f t="shared" si="11"/>
        <v>0</v>
      </c>
      <c r="G94" s="28">
        <f t="shared" si="3"/>
        <v>0</v>
      </c>
      <c r="H94" s="28">
        <f t="shared" si="12"/>
        <v>0</v>
      </c>
      <c r="I94" s="43">
        <f t="shared" si="13"/>
        <v>0</v>
      </c>
      <c r="J94" s="43">
        <f t="shared" si="15"/>
        <v>0</v>
      </c>
      <c r="K94" s="45" t="s">
        <v>10</v>
      </c>
      <c r="L94" s="29" t="s">
        <v>3</v>
      </c>
      <c r="M94" s="30" t="str">
        <f>IF(H94&lt;12,"N/A",COUNTIFS($H$6:$H$121,"&gt;="&amp;12,$I$6:$I$121,"&gt;"&amp;$I94)+1)</f>
        <v>N/A</v>
      </c>
      <c r="N94" s="31" t="str">
        <f>IF(OR(H94&lt;12,L94&lt;&gt;N$4),"N/A",COUNTIFS($L$6:$L$121,N$4,$H$6:$H$121,"&gt;="&amp;12,$I$6:$I$121,"&gt;"&amp;$I94)+1)</f>
        <v>N/A</v>
      </c>
      <c r="O94" s="31" t="str">
        <f>IF(OR($H94&lt;12,$L94&lt;&gt;O$4),"N/A",COUNTIFS($L$6:$L$121,O$4,$H$6:$H$121,"&gt;="&amp;12,$I$6:$I$121,"&gt;"&amp;$I94)+1)</f>
        <v>N/A</v>
      </c>
      <c r="P94" s="32" t="str">
        <f>IF(OR($H94&lt;12,$L94&lt;&gt;P$4,$K94&lt;&gt;P$5),"",COUNTIFS($L$6:$L$121,P$4,$K$6:$K$121,P$5,$H$6:$H$121,"&gt;="&amp;12,$I$6:$I$121,"&gt;"&amp;$I94)+1)</f>
        <v/>
      </c>
      <c r="Q94" s="33" t="str">
        <f>IF(OR($H94&lt;12,$L94&lt;&gt;Q$4,$K94&lt;&gt;Q$5),"",COUNTIFS($L$6:$L$121,Q$4,$K$6:$K$121,Q$5,$H$6:$H$121,"&gt;="&amp;12,$I$6:$I$121,"&gt;"&amp;$I94)+1)</f>
        <v/>
      </c>
      <c r="R94" s="33" t="str">
        <f>IF(OR($H94&lt;12,$L94&lt;&gt;R$4,$K94&lt;&gt;R$5),"",COUNTIFS($L$6:$L$121,R$4,$K$6:$K$121,R$5,$H$6:$H$121,"&gt;="&amp;12,$I$6:$I$121,"&gt;"&amp;$I94)+1)</f>
        <v/>
      </c>
      <c r="S94" s="33" t="str">
        <f>IF(OR($H94&lt;12,$L94&lt;&gt;S$4,$K94&lt;&gt;S$5),"",COUNTIFS($L$6:$L$121,S$4,$K$6:$K$121,S$5,$H$6:$H$121,"&gt;="&amp;12,$I$6:$I$121,"&gt;"&amp;$I94)+1)</f>
        <v/>
      </c>
      <c r="T94" s="33" t="str">
        <f>IF(OR($H94&lt;12,$L94&lt;&gt;T$4,$K94&lt;&gt;T$5),"",COUNTIFS($L$6:$L$121,T$4,$K$6:$K$121,T$5,$H$6:$H$121,"&gt;="&amp;12,$I$6:$I$121,"&gt;"&amp;$I94)+1)</f>
        <v/>
      </c>
      <c r="U94" s="33" t="str">
        <f>IF(OR($H94&lt;12,$L94&lt;&gt;U$4,$K94&lt;&gt;U$5),"",COUNTIFS($L$6:$L$121,U$4,$K$6:$K$121,U$5,$H$6:$H$121,"&gt;="&amp;12,$I$6:$I$121,"&gt;"&amp;$I94)+1)</f>
        <v/>
      </c>
      <c r="V94" s="34" t="str">
        <f>IF(OR($H94&lt;12,$L94&lt;&gt;V$4,$K94&lt;&gt;V$5),"",COUNTIFS($L$6:$L$121,V$4,$K$6:$K$121,V$5,$H$6:$H$121,"&gt;="&amp;12,$I$6:$I$121,"&gt;"&amp;$I94)+1)</f>
        <v/>
      </c>
      <c r="W94" s="32" t="str">
        <f>IF(OR($H94&lt;12,$L94&lt;&gt;W$4,$K94&lt;&gt;W$5),"",COUNTIFS($L$6:$L$121,W$4,$K$6:$K$121,W$5,$H$6:$H$121,"&gt;="&amp;12,$I$6:$I$121,"&gt;"&amp;$I94)+1)</f>
        <v/>
      </c>
      <c r="X94" s="33" t="str">
        <f>IF(OR($H94&lt;12,$L94&lt;&gt;X$4,$K94&lt;&gt;X$5),"",COUNTIFS($L$6:$L$121,X$4,$K$6:$K$121,X$5,$H$6:$H$121,"&gt;="&amp;12,$I$6:$I$121,"&gt;"&amp;$I94)+1)</f>
        <v/>
      </c>
      <c r="Y94" s="33" t="str">
        <f>IF(OR($H94&lt;12,$L94&lt;&gt;Y$4,$K94&lt;&gt;Y$5),"",COUNTIFS($L$6:$L$121,Y$4,$K$6:$K$121,Y$5,$H$6:$H$121,"&gt;="&amp;12,$I$6:$I$121,"&gt;"&amp;$I94)+1)</f>
        <v/>
      </c>
      <c r="Z94" s="33" t="str">
        <f>IF(OR($H94&lt;12,$L94&lt;&gt;Z$4,$K94&lt;&gt;Z$5),"",COUNTIFS($L$6:$L$121,Z$4,$K$6:$K$121,Z$5,$H$6:$H$121,"&gt;="&amp;12,$I$6:$I$121,"&gt;"&amp;$I94)+1)</f>
        <v/>
      </c>
      <c r="AA94" s="33" t="str">
        <f>IF(OR($H94&lt;12,$L94&lt;&gt;AA$4,$K94&lt;&gt;AA$5),"",COUNTIFS($L$6:$L$121,AA$4,$K$6:$K$121,AA$5,$H$6:$H$121,"&gt;="&amp;12,$I$6:$I$121,"&gt;"&amp;$I94)+1)</f>
        <v/>
      </c>
      <c r="AB94" s="33" t="str">
        <f>IF(OR($H94&lt;12,$L94&lt;&gt;AB$4,$K94&lt;&gt;AB$5),"",COUNTIFS($L$6:$L$121,AB$4,$K$6:$K$121,AB$5,$H$6:$H$121,"&gt;="&amp;12,$I$6:$I$121,"&gt;"&amp;$I94)+1)</f>
        <v/>
      </c>
      <c r="AC94" s="34" t="str">
        <f>IF(OR($H94&lt;12,$L94&lt;&gt;AC$4,$K94&lt;&gt;AC$5),"",COUNTIFS($L$6:$L$121,AC$4,$K$6:$K$121,AC$5,$H$6:$H$121,"&gt;="&amp;12,$I$6:$I$121,"&gt;"&amp;$I94)+1)</f>
        <v/>
      </c>
      <c r="AD94">
        <f t="shared" si="14"/>
        <v>0</v>
      </c>
    </row>
    <row r="95" spans="1:31" x14ac:dyDescent="0.3">
      <c r="A95" s="27" t="s">
        <v>59</v>
      </c>
      <c r="B95" s="28" t="s">
        <v>287</v>
      </c>
      <c r="C95" s="28">
        <v>0</v>
      </c>
      <c r="D95" s="28">
        <v>0</v>
      </c>
      <c r="E95" s="28">
        <v>0</v>
      </c>
      <c r="F95" s="28">
        <f t="shared" si="11"/>
        <v>0</v>
      </c>
      <c r="G95" s="28">
        <f t="shared" si="3"/>
        <v>0</v>
      </c>
      <c r="H95" s="28">
        <f t="shared" si="12"/>
        <v>0</v>
      </c>
      <c r="I95" s="43">
        <f t="shared" si="13"/>
        <v>0</v>
      </c>
      <c r="J95" s="43">
        <f t="shared" si="15"/>
        <v>0</v>
      </c>
      <c r="K95" s="45" t="s">
        <v>9</v>
      </c>
      <c r="L95" s="29" t="s">
        <v>3</v>
      </c>
      <c r="M95" s="30" t="str">
        <f>IF(H95&lt;12,"N/A",COUNTIFS($H$6:$H$121,"&gt;="&amp;12,$I$6:$I$121,"&gt;"&amp;$I95)+1)</f>
        <v>N/A</v>
      </c>
      <c r="N95" s="31" t="str">
        <f>IF(OR(H95&lt;12,L95&lt;&gt;N$4),"N/A",COUNTIFS($L$6:$L$121,N$4,$H$6:$H$121,"&gt;="&amp;12,$I$6:$I$121,"&gt;"&amp;$I95)+1)</f>
        <v>N/A</v>
      </c>
      <c r="O95" s="31" t="str">
        <f>IF(OR($H95&lt;12,$L95&lt;&gt;O$4),"N/A",COUNTIFS($L$6:$L$121,O$4,$H$6:$H$121,"&gt;="&amp;12,$I$6:$I$121,"&gt;"&amp;$I95)+1)</f>
        <v>N/A</v>
      </c>
      <c r="P95" s="32" t="str">
        <f>IF(OR($H95&lt;12,$L95&lt;&gt;P$4,$K95&lt;&gt;P$5),"",COUNTIFS($L$6:$L$121,P$4,$K$6:$K$121,P$5,$H$6:$H$121,"&gt;="&amp;12,$I$6:$I$121,"&gt;"&amp;$I95)+1)</f>
        <v/>
      </c>
      <c r="Q95" s="33" t="str">
        <f>IF(OR($H95&lt;12,$L95&lt;&gt;Q$4,$K95&lt;&gt;Q$5),"",COUNTIFS($L$6:$L$121,Q$4,$K$6:$K$121,Q$5,$H$6:$H$121,"&gt;="&amp;12,$I$6:$I$121,"&gt;"&amp;$I95)+1)</f>
        <v/>
      </c>
      <c r="R95" s="33" t="str">
        <f>IF(OR($H95&lt;12,$L95&lt;&gt;R$4,$K95&lt;&gt;R$5),"",COUNTIFS($L$6:$L$121,R$4,$K$6:$K$121,R$5,$H$6:$H$121,"&gt;="&amp;12,$I$6:$I$121,"&gt;"&amp;$I95)+1)</f>
        <v/>
      </c>
      <c r="S95" s="33" t="str">
        <f>IF(OR($H95&lt;12,$L95&lt;&gt;S$4,$K95&lt;&gt;S$5),"",COUNTIFS($L$6:$L$121,S$4,$K$6:$K$121,S$5,$H$6:$H$121,"&gt;="&amp;12,$I$6:$I$121,"&gt;"&amp;$I95)+1)</f>
        <v/>
      </c>
      <c r="T95" s="33" t="str">
        <f>IF(OR($H95&lt;12,$L95&lt;&gt;T$4,$K95&lt;&gt;T$5),"",COUNTIFS($L$6:$L$121,T$4,$K$6:$K$121,T$5,$H$6:$H$121,"&gt;="&amp;12,$I$6:$I$121,"&gt;"&amp;$I95)+1)</f>
        <v/>
      </c>
      <c r="U95" s="33" t="str">
        <f>IF(OR($H95&lt;12,$L95&lt;&gt;U$4,$K95&lt;&gt;U$5),"",COUNTIFS($L$6:$L$121,U$4,$K$6:$K$121,U$5,$H$6:$H$121,"&gt;="&amp;12,$I$6:$I$121,"&gt;"&amp;$I95)+1)</f>
        <v/>
      </c>
      <c r="V95" s="34" t="str">
        <f>IF(OR($H95&lt;12,$L95&lt;&gt;V$4,$K95&lt;&gt;V$5),"",COUNTIFS($L$6:$L$121,V$4,$K$6:$K$121,V$5,$H$6:$H$121,"&gt;="&amp;12,$I$6:$I$121,"&gt;"&amp;$I95)+1)</f>
        <v/>
      </c>
      <c r="W95" s="32" t="str">
        <f>IF(OR($H95&lt;12,$L95&lt;&gt;W$4,$K95&lt;&gt;W$5),"",COUNTIFS($L$6:$L$121,W$4,$K$6:$K$121,W$5,$H$6:$H$121,"&gt;="&amp;12,$I$6:$I$121,"&gt;"&amp;$I95)+1)</f>
        <v/>
      </c>
      <c r="X95" s="33" t="str">
        <f>IF(OR($H95&lt;12,$L95&lt;&gt;X$4,$K95&lt;&gt;X$5),"",COUNTIFS($L$6:$L$121,X$4,$K$6:$K$121,X$5,$H$6:$H$121,"&gt;="&amp;12,$I$6:$I$121,"&gt;"&amp;$I95)+1)</f>
        <v/>
      </c>
      <c r="Y95" s="33" t="str">
        <f>IF(OR($H95&lt;12,$L95&lt;&gt;Y$4,$K95&lt;&gt;Y$5),"",COUNTIFS($L$6:$L$121,Y$4,$K$6:$K$121,Y$5,$H$6:$H$121,"&gt;="&amp;12,$I$6:$I$121,"&gt;"&amp;$I95)+1)</f>
        <v/>
      </c>
      <c r="Z95" s="33" t="str">
        <f>IF(OR($H95&lt;12,$L95&lt;&gt;Z$4,$K95&lt;&gt;Z$5),"",COUNTIFS($L$6:$L$121,Z$4,$K$6:$K$121,Z$5,$H$6:$H$121,"&gt;="&amp;12,$I$6:$I$121,"&gt;"&amp;$I95)+1)</f>
        <v/>
      </c>
      <c r="AA95" s="33" t="str">
        <f>IF(OR($H95&lt;12,$L95&lt;&gt;AA$4,$K95&lt;&gt;AA$5),"",COUNTIFS($L$6:$L$121,AA$4,$K$6:$K$121,AA$5,$H$6:$H$121,"&gt;="&amp;12,$I$6:$I$121,"&gt;"&amp;$I95)+1)</f>
        <v/>
      </c>
      <c r="AB95" s="33" t="str">
        <f>IF(OR($H95&lt;12,$L95&lt;&gt;AB$4,$K95&lt;&gt;AB$5),"",COUNTIFS($L$6:$L$121,AB$4,$K$6:$K$121,AB$5,$H$6:$H$121,"&gt;="&amp;12,$I$6:$I$121,"&gt;"&amp;$I95)+1)</f>
        <v/>
      </c>
      <c r="AC95" s="34" t="str">
        <f>IF(OR($H95&lt;12,$L95&lt;&gt;AC$4,$K95&lt;&gt;AC$5),"",COUNTIFS($L$6:$L$121,AC$4,$K$6:$K$121,AC$5,$H$6:$H$121,"&gt;="&amp;12,$I$6:$I$121,"&gt;"&amp;$I95)+1)</f>
        <v/>
      </c>
      <c r="AD95">
        <f t="shared" si="14"/>
        <v>0</v>
      </c>
    </row>
    <row r="96" spans="1:31" x14ac:dyDescent="0.3">
      <c r="A96" s="27" t="s">
        <v>61</v>
      </c>
      <c r="B96" s="28" t="s">
        <v>288</v>
      </c>
      <c r="C96" s="28">
        <v>0</v>
      </c>
      <c r="D96" s="28">
        <v>0</v>
      </c>
      <c r="E96" s="28">
        <v>1</v>
      </c>
      <c r="F96" s="28">
        <f t="shared" si="11"/>
        <v>1</v>
      </c>
      <c r="G96" s="28">
        <f t="shared" si="3"/>
        <v>0</v>
      </c>
      <c r="H96" s="28">
        <f t="shared" si="12"/>
        <v>1</v>
      </c>
      <c r="I96" s="43">
        <f t="shared" si="13"/>
        <v>0</v>
      </c>
      <c r="J96" s="43">
        <f t="shared" si="15"/>
        <v>0</v>
      </c>
      <c r="K96" s="45" t="s">
        <v>7</v>
      </c>
      <c r="L96" s="29" t="s">
        <v>2</v>
      </c>
      <c r="M96" s="30" t="str">
        <f>IF(H96&lt;12,"N/A",COUNTIFS($H$6:$H$121,"&gt;="&amp;12,$I$6:$I$121,"&gt;"&amp;$I96)+1)</f>
        <v>N/A</v>
      </c>
      <c r="N96" s="31" t="str">
        <f>IF(OR(H96&lt;12,L96&lt;&gt;N$4),"N/A",COUNTIFS($L$6:$L$121,N$4,$H$6:$H$121,"&gt;="&amp;12,$I$6:$I$121,"&gt;"&amp;$I96)+1)</f>
        <v>N/A</v>
      </c>
      <c r="O96" s="31" t="str">
        <f>IF(OR($H96&lt;12,$L96&lt;&gt;O$4),"N/A",COUNTIFS($L$6:$L$121,O$4,$H$6:$H$121,"&gt;="&amp;12,$I$6:$I$121,"&gt;"&amp;$I96)+1)</f>
        <v>N/A</v>
      </c>
      <c r="P96" s="32" t="str">
        <f>IF(OR($H96&lt;12,$L96&lt;&gt;P$4,$K96&lt;&gt;P$5),"",COUNTIFS($L$6:$L$121,P$4,$K$6:$K$121,P$5,$H$6:$H$121,"&gt;="&amp;12,$I$6:$I$121,"&gt;"&amp;$I96)+1)</f>
        <v/>
      </c>
      <c r="Q96" s="33" t="str">
        <f>IF(OR($H96&lt;12,$L96&lt;&gt;Q$4,$K96&lt;&gt;Q$5),"",COUNTIFS($L$6:$L$121,Q$4,$K$6:$K$121,Q$5,$H$6:$H$121,"&gt;="&amp;12,$I$6:$I$121,"&gt;"&amp;$I96)+1)</f>
        <v/>
      </c>
      <c r="R96" s="33" t="str">
        <f>IF(OR($H96&lt;12,$L96&lt;&gt;R$4,$K96&lt;&gt;R$5),"",COUNTIFS($L$6:$L$121,R$4,$K$6:$K$121,R$5,$H$6:$H$121,"&gt;="&amp;12,$I$6:$I$121,"&gt;"&amp;$I96)+1)</f>
        <v/>
      </c>
      <c r="S96" s="33" t="str">
        <f>IF(OR($H96&lt;12,$L96&lt;&gt;S$4,$K96&lt;&gt;S$5),"",COUNTIFS($L$6:$L$121,S$4,$K$6:$K$121,S$5,$H$6:$H$121,"&gt;="&amp;12,$I$6:$I$121,"&gt;"&amp;$I96)+1)</f>
        <v/>
      </c>
      <c r="T96" s="33" t="str">
        <f>IF(OR($H96&lt;12,$L96&lt;&gt;T$4,$K96&lt;&gt;T$5),"",COUNTIFS($L$6:$L$121,T$4,$K$6:$K$121,T$5,$H$6:$H$121,"&gt;="&amp;12,$I$6:$I$121,"&gt;"&amp;$I96)+1)</f>
        <v/>
      </c>
      <c r="U96" s="33" t="str">
        <f>IF(OR($H96&lt;12,$L96&lt;&gt;U$4,$K96&lt;&gt;U$5),"",COUNTIFS($L$6:$L$121,U$4,$K$6:$K$121,U$5,$H$6:$H$121,"&gt;="&amp;12,$I$6:$I$121,"&gt;"&amp;$I96)+1)</f>
        <v/>
      </c>
      <c r="V96" s="34" t="str">
        <f>IF(OR($H96&lt;12,$L96&lt;&gt;V$4,$K96&lt;&gt;V$5),"",COUNTIFS($L$6:$L$121,V$4,$K$6:$K$121,V$5,$H$6:$H$121,"&gt;="&amp;12,$I$6:$I$121,"&gt;"&amp;$I96)+1)</f>
        <v/>
      </c>
      <c r="W96" s="32" t="str">
        <f>IF(OR($H96&lt;12,$L96&lt;&gt;W$4,$K96&lt;&gt;W$5),"",COUNTIFS($L$6:$L$121,W$4,$K$6:$K$121,W$5,$H$6:$H$121,"&gt;="&amp;12,$I$6:$I$121,"&gt;"&amp;$I96)+1)</f>
        <v/>
      </c>
      <c r="X96" s="33" t="str">
        <f>IF(OR($H96&lt;12,$L96&lt;&gt;X$4,$K96&lt;&gt;X$5),"",COUNTIFS($L$6:$L$121,X$4,$K$6:$K$121,X$5,$H$6:$H$121,"&gt;="&amp;12,$I$6:$I$121,"&gt;"&amp;$I96)+1)</f>
        <v/>
      </c>
      <c r="Y96" s="33" t="str">
        <f>IF(OR($H96&lt;12,$L96&lt;&gt;Y$4,$K96&lt;&gt;Y$5),"",COUNTIFS($L$6:$L$121,Y$4,$K$6:$K$121,Y$5,$H$6:$H$121,"&gt;="&amp;12,$I$6:$I$121,"&gt;"&amp;$I96)+1)</f>
        <v/>
      </c>
      <c r="Z96" s="33" t="str">
        <f>IF(OR($H96&lt;12,$L96&lt;&gt;Z$4,$K96&lt;&gt;Z$5),"",COUNTIFS($L$6:$L$121,Z$4,$K$6:$K$121,Z$5,$H$6:$H$121,"&gt;="&amp;12,$I$6:$I$121,"&gt;"&amp;$I96)+1)</f>
        <v/>
      </c>
      <c r="AA96" s="33" t="str">
        <f>IF(OR($H96&lt;12,$L96&lt;&gt;AA$4,$K96&lt;&gt;AA$5),"",COUNTIFS($L$6:$L$121,AA$4,$K$6:$K$121,AA$5,$H$6:$H$121,"&gt;="&amp;12,$I$6:$I$121,"&gt;"&amp;$I96)+1)</f>
        <v/>
      </c>
      <c r="AB96" s="33" t="str">
        <f>IF(OR($H96&lt;12,$L96&lt;&gt;AB$4,$K96&lt;&gt;AB$5),"",COUNTIFS($L$6:$L$121,AB$4,$K$6:$K$121,AB$5,$H$6:$H$121,"&gt;="&amp;12,$I$6:$I$121,"&gt;"&amp;$I96)+1)</f>
        <v/>
      </c>
      <c r="AC96" s="34" t="str">
        <f>IF(OR($H96&lt;12,$L96&lt;&gt;AC$4,$K96&lt;&gt;AC$5),"",COUNTIFS($L$6:$L$121,AC$4,$K$6:$K$121,AC$5,$H$6:$H$121,"&gt;="&amp;12,$I$6:$I$121,"&gt;"&amp;$I96)+1)</f>
        <v/>
      </c>
      <c r="AD96">
        <f t="shared" si="14"/>
        <v>0</v>
      </c>
    </row>
    <row r="97" spans="1:30" x14ac:dyDescent="0.3">
      <c r="A97" s="27" t="s">
        <v>64</v>
      </c>
      <c r="B97" s="28" t="s">
        <v>289</v>
      </c>
      <c r="C97" s="28">
        <v>0</v>
      </c>
      <c r="D97" s="28">
        <v>0</v>
      </c>
      <c r="E97" s="28">
        <v>0</v>
      </c>
      <c r="F97" s="28">
        <f t="shared" si="11"/>
        <v>0</v>
      </c>
      <c r="G97" s="28">
        <f t="shared" si="3"/>
        <v>0</v>
      </c>
      <c r="H97" s="28">
        <f t="shared" si="12"/>
        <v>0</v>
      </c>
      <c r="I97" s="43">
        <f t="shared" si="13"/>
        <v>0</v>
      </c>
      <c r="J97" s="43">
        <f t="shared" si="15"/>
        <v>0</v>
      </c>
      <c r="K97" s="45" t="s">
        <v>4</v>
      </c>
      <c r="L97" s="29" t="s">
        <v>2</v>
      </c>
      <c r="M97" s="30" t="str">
        <f>IF(H97&lt;12,"N/A",COUNTIFS($H$6:$H$121,"&gt;="&amp;12,$I$6:$I$121,"&gt;"&amp;$I97)+1)</f>
        <v>N/A</v>
      </c>
      <c r="N97" s="31" t="str">
        <f>IF(OR(H97&lt;12,L97&lt;&gt;N$4),"N/A",COUNTIFS($L$6:$L$121,N$4,$H$6:$H$121,"&gt;="&amp;12,$I$6:$I$121,"&gt;"&amp;$I97)+1)</f>
        <v>N/A</v>
      </c>
      <c r="O97" s="31" t="str">
        <f>IF(OR($H97&lt;12,$L97&lt;&gt;O$4),"N/A",COUNTIFS($L$6:$L$121,O$4,$H$6:$H$121,"&gt;="&amp;12,$I$6:$I$121,"&gt;"&amp;$I97)+1)</f>
        <v>N/A</v>
      </c>
      <c r="P97" s="32" t="str">
        <f>IF(OR($H97&lt;12,$L97&lt;&gt;P$4,$K97&lt;&gt;P$5),"",COUNTIFS($L$6:$L$121,P$4,$K$6:$K$121,P$5,$H$6:$H$121,"&gt;="&amp;12,$I$6:$I$121,"&gt;"&amp;$I97)+1)</f>
        <v/>
      </c>
      <c r="Q97" s="33" t="str">
        <f>IF(OR($H97&lt;12,$L97&lt;&gt;Q$4,$K97&lt;&gt;Q$5),"",COUNTIFS($L$6:$L$121,Q$4,$K$6:$K$121,Q$5,$H$6:$H$121,"&gt;="&amp;12,$I$6:$I$121,"&gt;"&amp;$I97)+1)</f>
        <v/>
      </c>
      <c r="R97" s="33" t="str">
        <f>IF(OR($H97&lt;12,$L97&lt;&gt;R$4,$K97&lt;&gt;R$5),"",COUNTIFS($L$6:$L$121,R$4,$K$6:$K$121,R$5,$H$6:$H$121,"&gt;="&amp;12,$I$6:$I$121,"&gt;"&amp;$I97)+1)</f>
        <v/>
      </c>
      <c r="S97" s="33" t="str">
        <f>IF(OR($H97&lt;12,$L97&lt;&gt;S$4,$K97&lt;&gt;S$5),"",COUNTIFS($L$6:$L$121,S$4,$K$6:$K$121,S$5,$H$6:$H$121,"&gt;="&amp;12,$I$6:$I$121,"&gt;"&amp;$I97)+1)</f>
        <v/>
      </c>
      <c r="T97" s="33" t="str">
        <f>IF(OR($H97&lt;12,$L97&lt;&gt;T$4,$K97&lt;&gt;T$5),"",COUNTIFS($L$6:$L$121,T$4,$K$6:$K$121,T$5,$H$6:$H$121,"&gt;="&amp;12,$I$6:$I$121,"&gt;"&amp;$I97)+1)</f>
        <v/>
      </c>
      <c r="U97" s="33" t="str">
        <f>IF(OR($H97&lt;12,$L97&lt;&gt;U$4,$K97&lt;&gt;U$5),"",COUNTIFS($L$6:$L$121,U$4,$K$6:$K$121,U$5,$H$6:$H$121,"&gt;="&amp;12,$I$6:$I$121,"&gt;"&amp;$I97)+1)</f>
        <v/>
      </c>
      <c r="V97" s="34" t="str">
        <f>IF(OR($H97&lt;12,$L97&lt;&gt;V$4,$K97&lt;&gt;V$5),"",COUNTIFS($L$6:$L$121,V$4,$K$6:$K$121,V$5,$H$6:$H$121,"&gt;="&amp;12,$I$6:$I$121,"&gt;"&amp;$I97)+1)</f>
        <v/>
      </c>
      <c r="W97" s="32" t="str">
        <f>IF(OR($H97&lt;12,$L97&lt;&gt;W$4,$K97&lt;&gt;W$5),"",COUNTIFS($L$6:$L$121,W$4,$K$6:$K$121,W$5,$H$6:$H$121,"&gt;="&amp;12,$I$6:$I$121,"&gt;"&amp;$I97)+1)</f>
        <v/>
      </c>
      <c r="X97" s="33" t="str">
        <f>IF(OR($H97&lt;12,$L97&lt;&gt;X$4,$K97&lt;&gt;X$5),"",COUNTIFS($L$6:$L$121,X$4,$K$6:$K$121,X$5,$H$6:$H$121,"&gt;="&amp;12,$I$6:$I$121,"&gt;"&amp;$I97)+1)</f>
        <v/>
      </c>
      <c r="Y97" s="33" t="str">
        <f>IF(OR($H97&lt;12,$L97&lt;&gt;Y$4,$K97&lt;&gt;Y$5),"",COUNTIFS($L$6:$L$121,Y$4,$K$6:$K$121,Y$5,$H$6:$H$121,"&gt;="&amp;12,$I$6:$I$121,"&gt;"&amp;$I97)+1)</f>
        <v/>
      </c>
      <c r="Z97" s="33" t="str">
        <f>IF(OR($H97&lt;12,$L97&lt;&gt;Z$4,$K97&lt;&gt;Z$5),"",COUNTIFS($L$6:$L$121,Z$4,$K$6:$K$121,Z$5,$H$6:$H$121,"&gt;="&amp;12,$I$6:$I$121,"&gt;"&amp;$I97)+1)</f>
        <v/>
      </c>
      <c r="AA97" s="33" t="str">
        <f>IF(OR($H97&lt;12,$L97&lt;&gt;AA$4,$K97&lt;&gt;AA$5),"",COUNTIFS($L$6:$L$121,AA$4,$K$6:$K$121,AA$5,$H$6:$H$121,"&gt;="&amp;12,$I$6:$I$121,"&gt;"&amp;$I97)+1)</f>
        <v/>
      </c>
      <c r="AB97" s="33" t="str">
        <f>IF(OR($H97&lt;12,$L97&lt;&gt;AB$4,$K97&lt;&gt;AB$5),"",COUNTIFS($L$6:$L$121,AB$4,$K$6:$K$121,AB$5,$H$6:$H$121,"&gt;="&amp;12,$I$6:$I$121,"&gt;"&amp;$I97)+1)</f>
        <v/>
      </c>
      <c r="AC97" s="34" t="str">
        <f>IF(OR($H97&lt;12,$L97&lt;&gt;AC$4,$K97&lt;&gt;AC$5),"",COUNTIFS($L$6:$L$121,AC$4,$K$6:$K$121,AC$5,$H$6:$H$121,"&gt;="&amp;12,$I$6:$I$121,"&gt;"&amp;$I97)+1)</f>
        <v/>
      </c>
      <c r="AD97">
        <f t="shared" si="14"/>
        <v>0</v>
      </c>
    </row>
    <row r="98" spans="1:30" x14ac:dyDescent="0.3">
      <c r="A98" s="27" t="s">
        <v>65</v>
      </c>
      <c r="B98" s="28" t="s">
        <v>289</v>
      </c>
      <c r="C98" s="28">
        <v>0</v>
      </c>
      <c r="D98" s="28">
        <v>0</v>
      </c>
      <c r="E98" s="28">
        <v>0</v>
      </c>
      <c r="F98" s="28">
        <f t="shared" si="11"/>
        <v>0</v>
      </c>
      <c r="G98" s="28">
        <f t="shared" si="3"/>
        <v>0</v>
      </c>
      <c r="H98" s="28">
        <f t="shared" si="12"/>
        <v>0</v>
      </c>
      <c r="I98" s="43">
        <f t="shared" si="13"/>
        <v>0</v>
      </c>
      <c r="J98" s="43">
        <f t="shared" si="15"/>
        <v>0</v>
      </c>
      <c r="K98" s="45" t="s">
        <v>10</v>
      </c>
      <c r="L98" s="29" t="s">
        <v>3</v>
      </c>
      <c r="M98" s="30" t="str">
        <f>IF(H98&lt;12,"N/A",COUNTIFS($H$6:$H$121,"&gt;="&amp;12,$I$6:$I$121,"&gt;"&amp;$I98)+1)</f>
        <v>N/A</v>
      </c>
      <c r="N98" s="31" t="str">
        <f>IF(OR(H98&lt;12,L98&lt;&gt;N$4),"N/A",COUNTIFS($L$6:$L$121,N$4,$H$6:$H$121,"&gt;="&amp;12,$I$6:$I$121,"&gt;"&amp;$I98)+1)</f>
        <v>N/A</v>
      </c>
      <c r="O98" s="31" t="str">
        <f>IF(OR($H98&lt;12,$L98&lt;&gt;O$4),"N/A",COUNTIFS($L$6:$L$121,O$4,$H$6:$H$121,"&gt;="&amp;12,$I$6:$I$121,"&gt;"&amp;$I98)+1)</f>
        <v>N/A</v>
      </c>
      <c r="P98" s="32" t="str">
        <f>IF(OR($H98&lt;12,$L98&lt;&gt;P$4,$K98&lt;&gt;P$5),"",COUNTIFS($L$6:$L$121,P$4,$K$6:$K$121,P$5,$H$6:$H$121,"&gt;="&amp;12,$I$6:$I$121,"&gt;"&amp;$I98)+1)</f>
        <v/>
      </c>
      <c r="Q98" s="33" t="str">
        <f>IF(OR($H98&lt;12,$L98&lt;&gt;Q$4,$K98&lt;&gt;Q$5),"",COUNTIFS($L$6:$L$121,Q$4,$K$6:$K$121,Q$5,$H$6:$H$121,"&gt;="&amp;12,$I$6:$I$121,"&gt;"&amp;$I98)+1)</f>
        <v/>
      </c>
      <c r="R98" s="33" t="str">
        <f>IF(OR($H98&lt;12,$L98&lt;&gt;R$4,$K98&lt;&gt;R$5),"",COUNTIFS($L$6:$L$121,R$4,$K$6:$K$121,R$5,$H$6:$H$121,"&gt;="&amp;12,$I$6:$I$121,"&gt;"&amp;$I98)+1)</f>
        <v/>
      </c>
      <c r="S98" s="33" t="str">
        <f>IF(OR($H98&lt;12,$L98&lt;&gt;S$4,$K98&lt;&gt;S$5),"",COUNTIFS($L$6:$L$121,S$4,$K$6:$K$121,S$5,$H$6:$H$121,"&gt;="&amp;12,$I$6:$I$121,"&gt;"&amp;$I98)+1)</f>
        <v/>
      </c>
      <c r="T98" s="33" t="str">
        <f>IF(OR($H98&lt;12,$L98&lt;&gt;T$4,$K98&lt;&gt;T$5),"",COUNTIFS($L$6:$L$121,T$4,$K$6:$K$121,T$5,$H$6:$H$121,"&gt;="&amp;12,$I$6:$I$121,"&gt;"&amp;$I98)+1)</f>
        <v/>
      </c>
      <c r="U98" s="33" t="str">
        <f>IF(OR($H98&lt;12,$L98&lt;&gt;U$4,$K98&lt;&gt;U$5),"",COUNTIFS($L$6:$L$121,U$4,$K$6:$K$121,U$5,$H$6:$H$121,"&gt;="&amp;12,$I$6:$I$121,"&gt;"&amp;$I98)+1)</f>
        <v/>
      </c>
      <c r="V98" s="34" t="str">
        <f>IF(OR($H98&lt;12,$L98&lt;&gt;V$4,$K98&lt;&gt;V$5),"",COUNTIFS($L$6:$L$121,V$4,$K$6:$K$121,V$5,$H$6:$H$121,"&gt;="&amp;12,$I$6:$I$121,"&gt;"&amp;$I98)+1)</f>
        <v/>
      </c>
      <c r="W98" s="32" t="str">
        <f>IF(OR($H98&lt;12,$L98&lt;&gt;W$4,$K98&lt;&gt;W$5),"",COUNTIFS($L$6:$L$121,W$4,$K$6:$K$121,W$5,$H$6:$H$121,"&gt;="&amp;12,$I$6:$I$121,"&gt;"&amp;$I98)+1)</f>
        <v/>
      </c>
      <c r="X98" s="33" t="str">
        <f>IF(OR($H98&lt;12,$L98&lt;&gt;X$4,$K98&lt;&gt;X$5),"",COUNTIFS($L$6:$L$121,X$4,$K$6:$K$121,X$5,$H$6:$H$121,"&gt;="&amp;12,$I$6:$I$121,"&gt;"&amp;$I98)+1)</f>
        <v/>
      </c>
      <c r="Y98" s="33" t="str">
        <f>IF(OR($H98&lt;12,$L98&lt;&gt;Y$4,$K98&lt;&gt;Y$5),"",COUNTIFS($L$6:$L$121,Y$4,$K$6:$K$121,Y$5,$H$6:$H$121,"&gt;="&amp;12,$I$6:$I$121,"&gt;"&amp;$I98)+1)</f>
        <v/>
      </c>
      <c r="Z98" s="33" t="str">
        <f>IF(OR($H98&lt;12,$L98&lt;&gt;Z$4,$K98&lt;&gt;Z$5),"",COUNTIFS($L$6:$L$121,Z$4,$K$6:$K$121,Z$5,$H$6:$H$121,"&gt;="&amp;12,$I$6:$I$121,"&gt;"&amp;$I98)+1)</f>
        <v/>
      </c>
      <c r="AA98" s="33" t="str">
        <f>IF(OR($H98&lt;12,$L98&lt;&gt;AA$4,$K98&lt;&gt;AA$5),"",COUNTIFS($L$6:$L$121,AA$4,$K$6:$K$121,AA$5,$H$6:$H$121,"&gt;="&amp;12,$I$6:$I$121,"&gt;"&amp;$I98)+1)</f>
        <v/>
      </c>
      <c r="AB98" s="33" t="str">
        <f>IF(OR($H98&lt;12,$L98&lt;&gt;AB$4,$K98&lt;&gt;AB$5),"",COUNTIFS($L$6:$L$121,AB$4,$K$6:$K$121,AB$5,$H$6:$H$121,"&gt;="&amp;12,$I$6:$I$121,"&gt;"&amp;$I98)+1)</f>
        <v/>
      </c>
      <c r="AC98" s="34" t="str">
        <f>IF(OR($H98&lt;12,$L98&lt;&gt;AC$4,$K98&lt;&gt;AC$5),"",COUNTIFS($L$6:$L$121,AC$4,$K$6:$K$121,AC$5,$H$6:$H$121,"&gt;="&amp;12,$I$6:$I$121,"&gt;"&amp;$I98)+1)</f>
        <v/>
      </c>
      <c r="AD98">
        <f t="shared" si="14"/>
        <v>0</v>
      </c>
    </row>
    <row r="99" spans="1:30" x14ac:dyDescent="0.3">
      <c r="A99" s="27" t="s">
        <v>68</v>
      </c>
      <c r="B99" s="28" t="s">
        <v>290</v>
      </c>
      <c r="C99" s="28">
        <v>0</v>
      </c>
      <c r="D99" s="28">
        <v>0</v>
      </c>
      <c r="E99" s="28">
        <v>4</v>
      </c>
      <c r="F99" s="28">
        <f t="shared" si="11"/>
        <v>2</v>
      </c>
      <c r="G99" s="28">
        <f t="shared" si="3"/>
        <v>0</v>
      </c>
      <c r="H99" s="28">
        <f t="shared" si="12"/>
        <v>2</v>
      </c>
      <c r="I99" s="43">
        <f t="shared" si="13"/>
        <v>0</v>
      </c>
      <c r="J99" s="43">
        <f t="shared" si="15"/>
        <v>0</v>
      </c>
      <c r="K99" s="45" t="s">
        <v>10</v>
      </c>
      <c r="L99" s="29" t="s">
        <v>2</v>
      </c>
      <c r="M99" s="30" t="str">
        <f>IF(H99&lt;12,"N/A",COUNTIFS($H$6:$H$121,"&gt;="&amp;12,$I$6:$I$121,"&gt;"&amp;$I99)+1)</f>
        <v>N/A</v>
      </c>
      <c r="N99" s="31" t="str">
        <f>IF(OR(H99&lt;12,L99&lt;&gt;N$4),"N/A",COUNTIFS($L$6:$L$121,N$4,$H$6:$H$121,"&gt;="&amp;12,$I$6:$I$121,"&gt;"&amp;$I99)+1)</f>
        <v>N/A</v>
      </c>
      <c r="O99" s="31" t="str">
        <f>IF(OR($H99&lt;12,$L99&lt;&gt;O$4),"N/A",COUNTIFS($L$6:$L$121,O$4,$H$6:$H$121,"&gt;="&amp;12,$I$6:$I$121,"&gt;"&amp;$I99)+1)</f>
        <v>N/A</v>
      </c>
      <c r="P99" s="32" t="str">
        <f>IF(OR($H99&lt;12,$L99&lt;&gt;P$4,$K99&lt;&gt;P$5),"",COUNTIFS($L$6:$L$121,P$4,$K$6:$K$121,P$5,$H$6:$H$121,"&gt;="&amp;12,$I$6:$I$121,"&gt;"&amp;$I99)+1)</f>
        <v/>
      </c>
      <c r="Q99" s="33" t="str">
        <f>IF(OR($H99&lt;12,$L99&lt;&gt;Q$4,$K99&lt;&gt;Q$5),"",COUNTIFS($L$6:$L$121,Q$4,$K$6:$K$121,Q$5,$H$6:$H$121,"&gt;="&amp;12,$I$6:$I$121,"&gt;"&amp;$I99)+1)</f>
        <v/>
      </c>
      <c r="R99" s="33" t="str">
        <f>IF(OR($H99&lt;12,$L99&lt;&gt;R$4,$K99&lt;&gt;R$5),"",COUNTIFS($L$6:$L$121,R$4,$K$6:$K$121,R$5,$H$6:$H$121,"&gt;="&amp;12,$I$6:$I$121,"&gt;"&amp;$I99)+1)</f>
        <v/>
      </c>
      <c r="S99" s="33" t="str">
        <f>IF(OR($H99&lt;12,$L99&lt;&gt;S$4,$K99&lt;&gt;S$5),"",COUNTIFS($L$6:$L$121,S$4,$K$6:$K$121,S$5,$H$6:$H$121,"&gt;="&amp;12,$I$6:$I$121,"&gt;"&amp;$I99)+1)</f>
        <v/>
      </c>
      <c r="T99" s="33" t="str">
        <f>IF(OR($H99&lt;12,$L99&lt;&gt;T$4,$K99&lt;&gt;T$5),"",COUNTIFS($L$6:$L$121,T$4,$K$6:$K$121,T$5,$H$6:$H$121,"&gt;="&amp;12,$I$6:$I$121,"&gt;"&amp;$I99)+1)</f>
        <v/>
      </c>
      <c r="U99" s="33" t="str">
        <f>IF(OR($H99&lt;12,$L99&lt;&gt;U$4,$K99&lt;&gt;U$5),"",COUNTIFS($L$6:$L$121,U$4,$K$6:$K$121,U$5,$H$6:$H$121,"&gt;="&amp;12,$I$6:$I$121,"&gt;"&amp;$I99)+1)</f>
        <v/>
      </c>
      <c r="V99" s="34" t="str">
        <f>IF(OR($H99&lt;12,$L99&lt;&gt;V$4,$K99&lt;&gt;V$5),"",COUNTIFS($L$6:$L$121,V$4,$K$6:$K$121,V$5,$H$6:$H$121,"&gt;="&amp;12,$I$6:$I$121,"&gt;"&amp;$I99)+1)</f>
        <v/>
      </c>
      <c r="W99" s="32" t="str">
        <f>IF(OR($H99&lt;12,$L99&lt;&gt;W$4,$K99&lt;&gt;W$5),"",COUNTIFS($L$6:$L$121,W$4,$K$6:$K$121,W$5,$H$6:$H$121,"&gt;="&amp;12,$I$6:$I$121,"&gt;"&amp;$I99)+1)</f>
        <v/>
      </c>
      <c r="X99" s="33" t="str">
        <f>IF(OR($H99&lt;12,$L99&lt;&gt;X$4,$K99&lt;&gt;X$5),"",COUNTIFS($L$6:$L$121,X$4,$K$6:$K$121,X$5,$H$6:$H$121,"&gt;="&amp;12,$I$6:$I$121,"&gt;"&amp;$I99)+1)</f>
        <v/>
      </c>
      <c r="Y99" s="33" t="str">
        <f>IF(OR($H99&lt;12,$L99&lt;&gt;Y$4,$K99&lt;&gt;Y$5),"",COUNTIFS($L$6:$L$121,Y$4,$K$6:$K$121,Y$5,$H$6:$H$121,"&gt;="&amp;12,$I$6:$I$121,"&gt;"&amp;$I99)+1)</f>
        <v/>
      </c>
      <c r="Z99" s="33" t="str">
        <f>IF(OR($H99&lt;12,$L99&lt;&gt;Z$4,$K99&lt;&gt;Z$5),"",COUNTIFS($L$6:$L$121,Z$4,$K$6:$K$121,Z$5,$H$6:$H$121,"&gt;="&amp;12,$I$6:$I$121,"&gt;"&amp;$I99)+1)</f>
        <v/>
      </c>
      <c r="AA99" s="33" t="str">
        <f>IF(OR($H99&lt;12,$L99&lt;&gt;AA$4,$K99&lt;&gt;AA$5),"",COUNTIFS($L$6:$L$121,AA$4,$K$6:$K$121,AA$5,$H$6:$H$121,"&gt;="&amp;12,$I$6:$I$121,"&gt;"&amp;$I99)+1)</f>
        <v/>
      </c>
      <c r="AB99" s="33" t="str">
        <f>IF(OR($H99&lt;12,$L99&lt;&gt;AB$4,$K99&lt;&gt;AB$5),"",COUNTIFS($L$6:$L$121,AB$4,$K$6:$K$121,AB$5,$H$6:$H$121,"&gt;="&amp;12,$I$6:$I$121,"&gt;"&amp;$I99)+1)</f>
        <v/>
      </c>
      <c r="AC99" s="34" t="str">
        <f>IF(OR($H99&lt;12,$L99&lt;&gt;AC$4,$K99&lt;&gt;AC$5),"",COUNTIFS($L$6:$L$121,AC$4,$K$6:$K$121,AC$5,$H$6:$H$121,"&gt;="&amp;12,$I$6:$I$121,"&gt;"&amp;$I99)+1)</f>
        <v/>
      </c>
      <c r="AD99">
        <f t="shared" si="14"/>
        <v>0</v>
      </c>
    </row>
    <row r="100" spans="1:30" x14ac:dyDescent="0.3">
      <c r="A100" s="27" t="s">
        <v>69</v>
      </c>
      <c r="B100" s="28" t="s">
        <v>285</v>
      </c>
      <c r="C100" s="28">
        <v>0</v>
      </c>
      <c r="D100" s="28">
        <v>0</v>
      </c>
      <c r="E100" s="28">
        <v>0</v>
      </c>
      <c r="F100" s="28">
        <f t="shared" si="11"/>
        <v>0</v>
      </c>
      <c r="G100" s="28">
        <f t="shared" si="3"/>
        <v>0</v>
      </c>
      <c r="H100" s="28">
        <f t="shared" si="12"/>
        <v>0</v>
      </c>
      <c r="I100" s="43">
        <f t="shared" si="13"/>
        <v>0</v>
      </c>
      <c r="J100" s="43">
        <f t="shared" si="15"/>
        <v>0</v>
      </c>
      <c r="K100" s="45" t="s">
        <v>9</v>
      </c>
      <c r="L100" s="29" t="s">
        <v>3</v>
      </c>
      <c r="M100" s="30" t="str">
        <f>IF(H100&lt;12,"N/A",COUNTIFS($H$6:$H$121,"&gt;="&amp;12,$I$6:$I$121,"&gt;"&amp;$I100)+1)</f>
        <v>N/A</v>
      </c>
      <c r="N100" s="31" t="str">
        <f>IF(OR(H100&lt;12,L100&lt;&gt;N$4),"N/A",COUNTIFS($L$6:$L$121,N$4,$H$6:$H$121,"&gt;="&amp;12,$I$6:$I$121,"&gt;"&amp;$I100)+1)</f>
        <v>N/A</v>
      </c>
      <c r="O100" s="31" t="str">
        <f>IF(OR($H100&lt;12,$L100&lt;&gt;O$4),"N/A",COUNTIFS($L$6:$L$121,O$4,$H$6:$H$121,"&gt;="&amp;12,$I$6:$I$121,"&gt;"&amp;$I100)+1)</f>
        <v>N/A</v>
      </c>
      <c r="P100" s="32" t="str">
        <f>IF(OR($H100&lt;12,$L100&lt;&gt;P$4,$K100&lt;&gt;P$5),"",COUNTIFS($L$6:$L$121,P$4,$K$6:$K$121,P$5,$H$6:$H$121,"&gt;="&amp;12,$I$6:$I$121,"&gt;"&amp;$I100)+1)</f>
        <v/>
      </c>
      <c r="Q100" s="33" t="str">
        <f>IF(OR($H100&lt;12,$L100&lt;&gt;Q$4,$K100&lt;&gt;Q$5),"",COUNTIFS($L$6:$L$121,Q$4,$K$6:$K$121,Q$5,$H$6:$H$121,"&gt;="&amp;12,$I$6:$I$121,"&gt;"&amp;$I100)+1)</f>
        <v/>
      </c>
      <c r="R100" s="33" t="str">
        <f>IF(OR($H100&lt;12,$L100&lt;&gt;R$4,$K100&lt;&gt;R$5),"",COUNTIFS($L$6:$L$121,R$4,$K$6:$K$121,R$5,$H$6:$H$121,"&gt;="&amp;12,$I$6:$I$121,"&gt;"&amp;$I100)+1)</f>
        <v/>
      </c>
      <c r="S100" s="33" t="str">
        <f>IF(OR($H100&lt;12,$L100&lt;&gt;S$4,$K100&lt;&gt;S$5),"",COUNTIFS($L$6:$L$121,S$4,$K$6:$K$121,S$5,$H$6:$H$121,"&gt;="&amp;12,$I$6:$I$121,"&gt;"&amp;$I100)+1)</f>
        <v/>
      </c>
      <c r="T100" s="33" t="str">
        <f>IF(OR($H100&lt;12,$L100&lt;&gt;T$4,$K100&lt;&gt;T$5),"",COUNTIFS($L$6:$L$121,T$4,$K$6:$K$121,T$5,$H$6:$H$121,"&gt;="&amp;12,$I$6:$I$121,"&gt;"&amp;$I100)+1)</f>
        <v/>
      </c>
      <c r="U100" s="33" t="str">
        <f>IF(OR($H100&lt;12,$L100&lt;&gt;U$4,$K100&lt;&gt;U$5),"",COUNTIFS($L$6:$L$121,U$4,$K$6:$K$121,U$5,$H$6:$H$121,"&gt;="&amp;12,$I$6:$I$121,"&gt;"&amp;$I100)+1)</f>
        <v/>
      </c>
      <c r="V100" s="34" t="str">
        <f>IF(OR($H100&lt;12,$L100&lt;&gt;V$4,$K100&lt;&gt;V$5),"",COUNTIFS($L$6:$L$121,V$4,$K$6:$K$121,V$5,$H$6:$H$121,"&gt;="&amp;12,$I$6:$I$121,"&gt;"&amp;$I100)+1)</f>
        <v/>
      </c>
      <c r="W100" s="32" t="str">
        <f>IF(OR($H100&lt;12,$L100&lt;&gt;W$4,$K100&lt;&gt;W$5),"",COUNTIFS($L$6:$L$121,W$4,$K$6:$K$121,W$5,$H$6:$H$121,"&gt;="&amp;12,$I$6:$I$121,"&gt;"&amp;$I100)+1)</f>
        <v/>
      </c>
      <c r="X100" s="33" t="str">
        <f>IF(OR($H100&lt;12,$L100&lt;&gt;X$4,$K100&lt;&gt;X$5),"",COUNTIFS($L$6:$L$121,X$4,$K$6:$K$121,X$5,$H$6:$H$121,"&gt;="&amp;12,$I$6:$I$121,"&gt;"&amp;$I100)+1)</f>
        <v/>
      </c>
      <c r="Y100" s="33" t="str">
        <f>IF(OR($H100&lt;12,$L100&lt;&gt;Y$4,$K100&lt;&gt;Y$5),"",COUNTIFS($L$6:$L$121,Y$4,$K$6:$K$121,Y$5,$H$6:$H$121,"&gt;="&amp;12,$I$6:$I$121,"&gt;"&amp;$I100)+1)</f>
        <v/>
      </c>
      <c r="Z100" s="33" t="str">
        <f>IF(OR($H100&lt;12,$L100&lt;&gt;Z$4,$K100&lt;&gt;Z$5),"",COUNTIFS($L$6:$L$121,Z$4,$K$6:$K$121,Z$5,$H$6:$H$121,"&gt;="&amp;12,$I$6:$I$121,"&gt;"&amp;$I100)+1)</f>
        <v/>
      </c>
      <c r="AA100" s="33" t="str">
        <f>IF(OR($H100&lt;12,$L100&lt;&gt;AA$4,$K100&lt;&gt;AA$5),"",COUNTIFS($L$6:$L$121,AA$4,$K$6:$K$121,AA$5,$H$6:$H$121,"&gt;="&amp;12,$I$6:$I$121,"&gt;"&amp;$I100)+1)</f>
        <v/>
      </c>
      <c r="AB100" s="33" t="str">
        <f>IF(OR($H100&lt;12,$L100&lt;&gt;AB$4,$K100&lt;&gt;AB$5),"",COUNTIFS($L$6:$L$121,AB$4,$K$6:$K$121,AB$5,$H$6:$H$121,"&gt;="&amp;12,$I$6:$I$121,"&gt;"&amp;$I100)+1)</f>
        <v/>
      </c>
      <c r="AC100" s="34" t="str">
        <f>IF(OR($H100&lt;12,$L100&lt;&gt;AC$4,$K100&lt;&gt;AC$5),"",COUNTIFS($L$6:$L$121,AC$4,$K$6:$K$121,AC$5,$H$6:$H$121,"&gt;="&amp;12,$I$6:$I$121,"&gt;"&amp;$I100)+1)</f>
        <v/>
      </c>
      <c r="AD100">
        <f t="shared" si="14"/>
        <v>0</v>
      </c>
    </row>
    <row r="101" spans="1:30" x14ac:dyDescent="0.3">
      <c r="A101" s="27" t="s">
        <v>75</v>
      </c>
      <c r="B101" s="28" t="s">
        <v>285</v>
      </c>
      <c r="C101" s="28">
        <v>0</v>
      </c>
      <c r="D101" s="28">
        <v>0</v>
      </c>
      <c r="E101" s="28">
        <v>0</v>
      </c>
      <c r="F101" s="28">
        <f t="shared" si="11"/>
        <v>0</v>
      </c>
      <c r="G101" s="28">
        <f t="shared" si="3"/>
        <v>0</v>
      </c>
      <c r="H101" s="28">
        <f t="shared" si="12"/>
        <v>0</v>
      </c>
      <c r="I101" s="43">
        <f t="shared" si="13"/>
        <v>0</v>
      </c>
      <c r="J101" s="43">
        <f t="shared" si="15"/>
        <v>0</v>
      </c>
      <c r="K101" s="45" t="s">
        <v>4</v>
      </c>
      <c r="L101" s="29" t="s">
        <v>3</v>
      </c>
      <c r="M101" s="30" t="str">
        <f>IF(H101&lt;12,"N/A",COUNTIFS($H$6:$H$121,"&gt;="&amp;12,$I$6:$I$121,"&gt;"&amp;$I101)+1)</f>
        <v>N/A</v>
      </c>
      <c r="N101" s="31" t="str">
        <f>IF(OR(H101&lt;12,L101&lt;&gt;N$4),"N/A",COUNTIFS($L$6:$L$121,N$4,$H$6:$H$121,"&gt;="&amp;12,$I$6:$I$121,"&gt;"&amp;$I101)+1)</f>
        <v>N/A</v>
      </c>
      <c r="O101" s="31" t="str">
        <f>IF(OR($H101&lt;12,$L101&lt;&gt;O$4),"N/A",COUNTIFS($L$6:$L$121,O$4,$H$6:$H$121,"&gt;="&amp;12,$I$6:$I$121,"&gt;"&amp;$I101)+1)</f>
        <v>N/A</v>
      </c>
      <c r="P101" s="32" t="str">
        <f>IF(OR($H101&lt;12,$L101&lt;&gt;P$4,$K101&lt;&gt;P$5),"",COUNTIFS($L$6:$L$121,P$4,$K$6:$K$121,P$5,$H$6:$H$121,"&gt;="&amp;12,$I$6:$I$121,"&gt;"&amp;$I101)+1)</f>
        <v/>
      </c>
      <c r="Q101" s="33" t="str">
        <f>IF(OR($H101&lt;12,$L101&lt;&gt;Q$4,$K101&lt;&gt;Q$5),"",COUNTIFS($L$6:$L$121,Q$4,$K$6:$K$121,Q$5,$H$6:$H$121,"&gt;="&amp;12,$I$6:$I$121,"&gt;"&amp;$I101)+1)</f>
        <v/>
      </c>
      <c r="R101" s="33" t="str">
        <f>IF(OR($H101&lt;12,$L101&lt;&gt;R$4,$K101&lt;&gt;R$5),"",COUNTIFS($L$6:$L$121,R$4,$K$6:$K$121,R$5,$H$6:$H$121,"&gt;="&amp;12,$I$6:$I$121,"&gt;"&amp;$I101)+1)</f>
        <v/>
      </c>
      <c r="S101" s="33" t="str">
        <f>IF(OR($H101&lt;12,$L101&lt;&gt;S$4,$K101&lt;&gt;S$5),"",COUNTIFS($L$6:$L$121,S$4,$K$6:$K$121,S$5,$H$6:$H$121,"&gt;="&amp;12,$I$6:$I$121,"&gt;"&amp;$I101)+1)</f>
        <v/>
      </c>
      <c r="T101" s="33" t="str">
        <f>IF(OR($H101&lt;12,$L101&lt;&gt;T$4,$K101&lt;&gt;T$5),"",COUNTIFS($L$6:$L$121,T$4,$K$6:$K$121,T$5,$H$6:$H$121,"&gt;="&amp;12,$I$6:$I$121,"&gt;"&amp;$I101)+1)</f>
        <v/>
      </c>
      <c r="U101" s="33" t="str">
        <f>IF(OR($H101&lt;12,$L101&lt;&gt;U$4,$K101&lt;&gt;U$5),"",COUNTIFS($L$6:$L$121,U$4,$K$6:$K$121,U$5,$H$6:$H$121,"&gt;="&amp;12,$I$6:$I$121,"&gt;"&amp;$I101)+1)</f>
        <v/>
      </c>
      <c r="V101" s="34" t="str">
        <f>IF(OR($H101&lt;12,$L101&lt;&gt;V$4,$K101&lt;&gt;V$5),"",COUNTIFS($L$6:$L$121,V$4,$K$6:$K$121,V$5,$H$6:$H$121,"&gt;="&amp;12,$I$6:$I$121,"&gt;"&amp;$I101)+1)</f>
        <v/>
      </c>
      <c r="W101" s="32" t="str">
        <f>IF(OR($H101&lt;12,$L101&lt;&gt;W$4,$K101&lt;&gt;W$5),"",COUNTIFS($L$6:$L$121,W$4,$K$6:$K$121,W$5,$H$6:$H$121,"&gt;="&amp;12,$I$6:$I$121,"&gt;"&amp;$I101)+1)</f>
        <v/>
      </c>
      <c r="X101" s="33" t="str">
        <f>IF(OR($H101&lt;12,$L101&lt;&gt;X$4,$K101&lt;&gt;X$5),"",COUNTIFS($L$6:$L$121,X$4,$K$6:$K$121,X$5,$H$6:$H$121,"&gt;="&amp;12,$I$6:$I$121,"&gt;"&amp;$I101)+1)</f>
        <v/>
      </c>
      <c r="Y101" s="33" t="str">
        <f>IF(OR($H101&lt;12,$L101&lt;&gt;Y$4,$K101&lt;&gt;Y$5),"",COUNTIFS($L$6:$L$121,Y$4,$K$6:$K$121,Y$5,$H$6:$H$121,"&gt;="&amp;12,$I$6:$I$121,"&gt;"&amp;$I101)+1)</f>
        <v/>
      </c>
      <c r="Z101" s="33" t="str">
        <f>IF(OR($H101&lt;12,$L101&lt;&gt;Z$4,$K101&lt;&gt;Z$5),"",COUNTIFS($L$6:$L$121,Z$4,$K$6:$K$121,Z$5,$H$6:$H$121,"&gt;="&amp;12,$I$6:$I$121,"&gt;"&amp;$I101)+1)</f>
        <v/>
      </c>
      <c r="AA101" s="33" t="str">
        <f>IF(OR($H101&lt;12,$L101&lt;&gt;AA$4,$K101&lt;&gt;AA$5),"",COUNTIFS($L$6:$L$121,AA$4,$K$6:$K$121,AA$5,$H$6:$H$121,"&gt;="&amp;12,$I$6:$I$121,"&gt;"&amp;$I101)+1)</f>
        <v/>
      </c>
      <c r="AB101" s="33" t="str">
        <f>IF(OR($H101&lt;12,$L101&lt;&gt;AB$4,$K101&lt;&gt;AB$5),"",COUNTIFS($L$6:$L$121,AB$4,$K$6:$K$121,AB$5,$H$6:$H$121,"&gt;="&amp;12,$I$6:$I$121,"&gt;"&amp;$I101)+1)</f>
        <v/>
      </c>
      <c r="AC101" s="34" t="str">
        <f>IF(OR($H101&lt;12,$L101&lt;&gt;AC$4,$K101&lt;&gt;AC$5),"",COUNTIFS($L$6:$L$121,AC$4,$K$6:$K$121,AC$5,$H$6:$H$121,"&gt;="&amp;12,$I$6:$I$121,"&gt;"&amp;$I101)+1)</f>
        <v/>
      </c>
      <c r="AD101">
        <f t="shared" si="14"/>
        <v>0</v>
      </c>
    </row>
    <row r="102" spans="1:30" x14ac:dyDescent="0.3">
      <c r="A102" s="27" t="s">
        <v>76</v>
      </c>
      <c r="B102" s="28" t="s">
        <v>291</v>
      </c>
      <c r="C102" s="28">
        <v>0</v>
      </c>
      <c r="D102" s="28">
        <v>0</v>
      </c>
      <c r="E102" s="28">
        <v>0</v>
      </c>
      <c r="F102" s="28">
        <f t="shared" si="11"/>
        <v>0</v>
      </c>
      <c r="G102" s="28">
        <f t="shared" si="3"/>
        <v>0</v>
      </c>
      <c r="H102" s="28">
        <f t="shared" si="12"/>
        <v>0</v>
      </c>
      <c r="I102" s="43">
        <f t="shared" si="13"/>
        <v>0</v>
      </c>
      <c r="J102" s="43">
        <f t="shared" si="15"/>
        <v>0</v>
      </c>
      <c r="K102" s="45" t="s">
        <v>10</v>
      </c>
      <c r="L102" s="29" t="s">
        <v>2</v>
      </c>
      <c r="M102" s="30" t="str">
        <f>IF(H102&lt;12,"N/A",COUNTIFS($H$6:$H$121,"&gt;="&amp;12,$I$6:$I$121,"&gt;"&amp;$I102)+1)</f>
        <v>N/A</v>
      </c>
      <c r="N102" s="31" t="str">
        <f>IF(OR(H102&lt;12,L102&lt;&gt;N$4),"N/A",COUNTIFS($L$6:$L$121,N$4,$H$6:$H$121,"&gt;="&amp;12,$I$6:$I$121,"&gt;"&amp;$I102)+1)</f>
        <v>N/A</v>
      </c>
      <c r="O102" s="31" t="str">
        <f>IF(OR($H102&lt;12,$L102&lt;&gt;O$4),"N/A",COUNTIFS($L$6:$L$121,O$4,$H$6:$H$121,"&gt;="&amp;12,$I$6:$I$121,"&gt;"&amp;$I102)+1)</f>
        <v>N/A</v>
      </c>
      <c r="P102" s="32" t="str">
        <f>IF(OR($H102&lt;12,$L102&lt;&gt;P$4,$K102&lt;&gt;P$5),"",COUNTIFS($L$6:$L$121,P$4,$K$6:$K$121,P$5,$H$6:$H$121,"&gt;="&amp;12,$I$6:$I$121,"&gt;"&amp;$I102)+1)</f>
        <v/>
      </c>
      <c r="Q102" s="33" t="str">
        <f>IF(OR($H102&lt;12,$L102&lt;&gt;Q$4,$K102&lt;&gt;Q$5),"",COUNTIFS($L$6:$L$121,Q$4,$K$6:$K$121,Q$5,$H$6:$H$121,"&gt;="&amp;12,$I$6:$I$121,"&gt;"&amp;$I102)+1)</f>
        <v/>
      </c>
      <c r="R102" s="33" t="str">
        <f>IF(OR($H102&lt;12,$L102&lt;&gt;R$4,$K102&lt;&gt;R$5),"",COUNTIFS($L$6:$L$121,R$4,$K$6:$K$121,R$5,$H$6:$H$121,"&gt;="&amp;12,$I$6:$I$121,"&gt;"&amp;$I102)+1)</f>
        <v/>
      </c>
      <c r="S102" s="33" t="str">
        <f>IF(OR($H102&lt;12,$L102&lt;&gt;S$4,$K102&lt;&gt;S$5),"",COUNTIFS($L$6:$L$121,S$4,$K$6:$K$121,S$5,$H$6:$H$121,"&gt;="&amp;12,$I$6:$I$121,"&gt;"&amp;$I102)+1)</f>
        <v/>
      </c>
      <c r="T102" s="33" t="str">
        <f>IF(OR($H102&lt;12,$L102&lt;&gt;T$4,$K102&lt;&gt;T$5),"",COUNTIFS($L$6:$L$121,T$4,$K$6:$K$121,T$5,$H$6:$H$121,"&gt;="&amp;12,$I$6:$I$121,"&gt;"&amp;$I102)+1)</f>
        <v/>
      </c>
      <c r="U102" s="33" t="str">
        <f>IF(OR($H102&lt;12,$L102&lt;&gt;U$4,$K102&lt;&gt;U$5),"",COUNTIFS($L$6:$L$121,U$4,$K$6:$K$121,U$5,$H$6:$H$121,"&gt;="&amp;12,$I$6:$I$121,"&gt;"&amp;$I102)+1)</f>
        <v/>
      </c>
      <c r="V102" s="34" t="str">
        <f>IF(OR($H102&lt;12,$L102&lt;&gt;V$4,$K102&lt;&gt;V$5),"",COUNTIFS($L$6:$L$121,V$4,$K$6:$K$121,V$5,$H$6:$H$121,"&gt;="&amp;12,$I$6:$I$121,"&gt;"&amp;$I102)+1)</f>
        <v/>
      </c>
      <c r="W102" s="32" t="str">
        <f>IF(OR($H102&lt;12,$L102&lt;&gt;W$4,$K102&lt;&gt;W$5),"",COUNTIFS($L$6:$L$121,W$4,$K$6:$K$121,W$5,$H$6:$H$121,"&gt;="&amp;12,$I$6:$I$121,"&gt;"&amp;$I102)+1)</f>
        <v/>
      </c>
      <c r="X102" s="33" t="str">
        <f>IF(OR($H102&lt;12,$L102&lt;&gt;X$4,$K102&lt;&gt;X$5),"",COUNTIFS($L$6:$L$121,X$4,$K$6:$K$121,X$5,$H$6:$H$121,"&gt;="&amp;12,$I$6:$I$121,"&gt;"&amp;$I102)+1)</f>
        <v/>
      </c>
      <c r="Y102" s="33" t="str">
        <f>IF(OR($H102&lt;12,$L102&lt;&gt;Y$4,$K102&lt;&gt;Y$5),"",COUNTIFS($L$6:$L$121,Y$4,$K$6:$K$121,Y$5,$H$6:$H$121,"&gt;="&amp;12,$I$6:$I$121,"&gt;"&amp;$I102)+1)</f>
        <v/>
      </c>
      <c r="Z102" s="33" t="str">
        <f>IF(OR($H102&lt;12,$L102&lt;&gt;Z$4,$K102&lt;&gt;Z$5),"",COUNTIFS($L$6:$L$121,Z$4,$K$6:$K$121,Z$5,$H$6:$H$121,"&gt;="&amp;12,$I$6:$I$121,"&gt;"&amp;$I102)+1)</f>
        <v/>
      </c>
      <c r="AA102" s="33" t="str">
        <f>IF(OR($H102&lt;12,$L102&lt;&gt;AA$4,$K102&lt;&gt;AA$5),"",COUNTIFS($L$6:$L$121,AA$4,$K$6:$K$121,AA$5,$H$6:$H$121,"&gt;="&amp;12,$I$6:$I$121,"&gt;"&amp;$I102)+1)</f>
        <v/>
      </c>
      <c r="AB102" s="33" t="str">
        <f>IF(OR($H102&lt;12,$L102&lt;&gt;AB$4,$K102&lt;&gt;AB$5),"",COUNTIFS($L$6:$L$121,AB$4,$K$6:$K$121,AB$5,$H$6:$H$121,"&gt;="&amp;12,$I$6:$I$121,"&gt;"&amp;$I102)+1)</f>
        <v/>
      </c>
      <c r="AC102" s="34" t="str">
        <f>IF(OR($H102&lt;12,$L102&lt;&gt;AC$4,$K102&lt;&gt;AC$5),"",COUNTIFS($L$6:$L$121,AC$4,$K$6:$K$121,AC$5,$H$6:$H$121,"&gt;="&amp;12,$I$6:$I$121,"&gt;"&amp;$I102)+1)</f>
        <v/>
      </c>
      <c r="AD102">
        <f t="shared" si="14"/>
        <v>0</v>
      </c>
    </row>
    <row r="103" spans="1:30" x14ac:dyDescent="0.3">
      <c r="A103" s="27" t="s">
        <v>78</v>
      </c>
      <c r="B103" s="28" t="s">
        <v>292</v>
      </c>
      <c r="C103" s="28">
        <v>0</v>
      </c>
      <c r="D103" s="28">
        <v>0</v>
      </c>
      <c r="E103" s="28">
        <v>0</v>
      </c>
      <c r="F103" s="28">
        <f t="shared" si="11"/>
        <v>0</v>
      </c>
      <c r="G103" s="28">
        <f t="shared" si="3"/>
        <v>0</v>
      </c>
      <c r="H103" s="28">
        <f t="shared" si="12"/>
        <v>0</v>
      </c>
      <c r="I103" s="43">
        <f t="shared" si="13"/>
        <v>0</v>
      </c>
      <c r="J103" s="43">
        <f t="shared" si="15"/>
        <v>0</v>
      </c>
      <c r="K103" s="45" t="s">
        <v>4</v>
      </c>
      <c r="L103" s="29" t="s">
        <v>2</v>
      </c>
      <c r="M103" s="30" t="str">
        <f>IF(H103&lt;12,"N/A",COUNTIFS($H$6:$H$121,"&gt;="&amp;12,$I$6:$I$121,"&gt;"&amp;$I103)+1)</f>
        <v>N/A</v>
      </c>
      <c r="N103" s="31" t="str">
        <f>IF(OR(H103&lt;12,L103&lt;&gt;N$4),"N/A",COUNTIFS($L$6:$L$121,N$4,$H$6:$H$121,"&gt;="&amp;12,$I$6:$I$121,"&gt;"&amp;$I103)+1)</f>
        <v>N/A</v>
      </c>
      <c r="O103" s="31" t="str">
        <f>IF(OR($H103&lt;12,$L103&lt;&gt;O$4),"N/A",COUNTIFS($L$6:$L$121,O$4,$H$6:$H$121,"&gt;="&amp;12,$I$6:$I$121,"&gt;"&amp;$I103)+1)</f>
        <v>N/A</v>
      </c>
      <c r="P103" s="32" t="str">
        <f>IF(OR($H103&lt;12,$L103&lt;&gt;P$4,$K103&lt;&gt;P$5),"",COUNTIFS($L$6:$L$121,P$4,$K$6:$K$121,P$5,$H$6:$H$121,"&gt;="&amp;12,$I$6:$I$121,"&gt;"&amp;$I103)+1)</f>
        <v/>
      </c>
      <c r="Q103" s="33" t="str">
        <f>IF(OR($H103&lt;12,$L103&lt;&gt;Q$4,$K103&lt;&gt;Q$5),"",COUNTIFS($L$6:$L$121,Q$4,$K$6:$K$121,Q$5,$H$6:$H$121,"&gt;="&amp;12,$I$6:$I$121,"&gt;"&amp;$I103)+1)</f>
        <v/>
      </c>
      <c r="R103" s="33" t="str">
        <f>IF(OR($H103&lt;12,$L103&lt;&gt;R$4,$K103&lt;&gt;R$5),"",COUNTIFS($L$6:$L$121,R$4,$K$6:$K$121,R$5,$H$6:$H$121,"&gt;="&amp;12,$I$6:$I$121,"&gt;"&amp;$I103)+1)</f>
        <v/>
      </c>
      <c r="S103" s="33" t="str">
        <f>IF(OR($H103&lt;12,$L103&lt;&gt;S$4,$K103&lt;&gt;S$5),"",COUNTIFS($L$6:$L$121,S$4,$K$6:$K$121,S$5,$H$6:$H$121,"&gt;="&amp;12,$I$6:$I$121,"&gt;"&amp;$I103)+1)</f>
        <v/>
      </c>
      <c r="T103" s="33" t="str">
        <f>IF(OR($H103&lt;12,$L103&lt;&gt;T$4,$K103&lt;&gt;T$5),"",COUNTIFS($L$6:$L$121,T$4,$K$6:$K$121,T$5,$H$6:$H$121,"&gt;="&amp;12,$I$6:$I$121,"&gt;"&amp;$I103)+1)</f>
        <v/>
      </c>
      <c r="U103" s="33" t="str">
        <f>IF(OR($H103&lt;12,$L103&lt;&gt;U$4,$K103&lt;&gt;U$5),"",COUNTIFS($L$6:$L$121,U$4,$K$6:$K$121,U$5,$H$6:$H$121,"&gt;="&amp;12,$I$6:$I$121,"&gt;"&amp;$I103)+1)</f>
        <v/>
      </c>
      <c r="V103" s="34" t="str">
        <f>IF(OR($H103&lt;12,$L103&lt;&gt;V$4,$K103&lt;&gt;V$5),"",COUNTIFS($L$6:$L$121,V$4,$K$6:$K$121,V$5,$H$6:$H$121,"&gt;="&amp;12,$I$6:$I$121,"&gt;"&amp;$I103)+1)</f>
        <v/>
      </c>
      <c r="W103" s="32" t="str">
        <f>IF(OR($H103&lt;12,$L103&lt;&gt;W$4,$K103&lt;&gt;W$5),"",COUNTIFS($L$6:$L$121,W$4,$K$6:$K$121,W$5,$H$6:$H$121,"&gt;="&amp;12,$I$6:$I$121,"&gt;"&amp;$I103)+1)</f>
        <v/>
      </c>
      <c r="X103" s="33" t="str">
        <f>IF(OR($H103&lt;12,$L103&lt;&gt;X$4,$K103&lt;&gt;X$5),"",COUNTIFS($L$6:$L$121,X$4,$K$6:$K$121,X$5,$H$6:$H$121,"&gt;="&amp;12,$I$6:$I$121,"&gt;"&amp;$I103)+1)</f>
        <v/>
      </c>
      <c r="Y103" s="33" t="str">
        <f>IF(OR($H103&lt;12,$L103&lt;&gt;Y$4,$K103&lt;&gt;Y$5),"",COUNTIFS($L$6:$L$121,Y$4,$K$6:$K$121,Y$5,$H$6:$H$121,"&gt;="&amp;12,$I$6:$I$121,"&gt;"&amp;$I103)+1)</f>
        <v/>
      </c>
      <c r="Z103" s="33" t="str">
        <f>IF(OR($H103&lt;12,$L103&lt;&gt;Z$4,$K103&lt;&gt;Z$5),"",COUNTIFS($L$6:$L$121,Z$4,$K$6:$K$121,Z$5,$H$6:$H$121,"&gt;="&amp;12,$I$6:$I$121,"&gt;"&amp;$I103)+1)</f>
        <v/>
      </c>
      <c r="AA103" s="33" t="str">
        <f>IF(OR($H103&lt;12,$L103&lt;&gt;AA$4,$K103&lt;&gt;AA$5),"",COUNTIFS($L$6:$L$121,AA$4,$K$6:$K$121,AA$5,$H$6:$H$121,"&gt;="&amp;12,$I$6:$I$121,"&gt;"&amp;$I103)+1)</f>
        <v/>
      </c>
      <c r="AB103" s="33" t="str">
        <f>IF(OR($H103&lt;12,$L103&lt;&gt;AB$4,$K103&lt;&gt;AB$5),"",COUNTIFS($L$6:$L$121,AB$4,$K$6:$K$121,AB$5,$H$6:$H$121,"&gt;="&amp;12,$I$6:$I$121,"&gt;"&amp;$I103)+1)</f>
        <v/>
      </c>
      <c r="AC103" s="34" t="str">
        <f>IF(OR($H103&lt;12,$L103&lt;&gt;AC$4,$K103&lt;&gt;AC$5),"",COUNTIFS($L$6:$L$121,AC$4,$K$6:$K$121,AC$5,$H$6:$H$121,"&gt;="&amp;12,$I$6:$I$121,"&gt;"&amp;$I103)+1)</f>
        <v/>
      </c>
      <c r="AD103">
        <f t="shared" si="14"/>
        <v>0</v>
      </c>
    </row>
    <row r="104" spans="1:30" x14ac:dyDescent="0.3">
      <c r="A104" s="27" t="s">
        <v>80</v>
      </c>
      <c r="B104" s="28" t="s">
        <v>293</v>
      </c>
      <c r="C104" s="28">
        <v>0</v>
      </c>
      <c r="D104" s="28">
        <v>0</v>
      </c>
      <c r="E104" s="28">
        <v>0</v>
      </c>
      <c r="F104" s="28">
        <f t="shared" si="11"/>
        <v>0</v>
      </c>
      <c r="G104" s="28">
        <f t="shared" si="3"/>
        <v>0</v>
      </c>
      <c r="H104" s="28">
        <f t="shared" si="12"/>
        <v>0</v>
      </c>
      <c r="I104" s="43">
        <f t="shared" si="13"/>
        <v>0</v>
      </c>
      <c r="J104" s="43">
        <f t="shared" si="15"/>
        <v>0</v>
      </c>
      <c r="K104" s="45" t="s">
        <v>4</v>
      </c>
      <c r="L104" s="29" t="s">
        <v>2</v>
      </c>
      <c r="M104" s="30" t="str">
        <f>IF(H104&lt;12,"N/A",COUNTIFS($H$6:$H$121,"&gt;="&amp;12,$I$6:$I$121,"&gt;"&amp;$I104)+1)</f>
        <v>N/A</v>
      </c>
      <c r="N104" s="31" t="str">
        <f>IF(OR(H104&lt;12,L104&lt;&gt;N$4),"N/A",COUNTIFS($L$6:$L$121,N$4,$H$6:$H$121,"&gt;="&amp;12,$I$6:$I$121,"&gt;"&amp;$I104)+1)</f>
        <v>N/A</v>
      </c>
      <c r="O104" s="31" t="str">
        <f>IF(OR($H104&lt;12,$L104&lt;&gt;O$4),"N/A",COUNTIFS($L$6:$L$121,O$4,$H$6:$H$121,"&gt;="&amp;12,$I$6:$I$121,"&gt;"&amp;$I104)+1)</f>
        <v>N/A</v>
      </c>
      <c r="P104" s="32" t="str">
        <f>IF(OR($H104&lt;12,$L104&lt;&gt;P$4,$K104&lt;&gt;P$5),"",COUNTIFS($L$6:$L$121,P$4,$K$6:$K$121,P$5,$H$6:$H$121,"&gt;="&amp;12,$I$6:$I$121,"&gt;"&amp;$I104)+1)</f>
        <v/>
      </c>
      <c r="Q104" s="33" t="str">
        <f>IF(OR($H104&lt;12,$L104&lt;&gt;Q$4,$K104&lt;&gt;Q$5),"",COUNTIFS($L$6:$L$121,Q$4,$K$6:$K$121,Q$5,$H$6:$H$121,"&gt;="&amp;12,$I$6:$I$121,"&gt;"&amp;$I104)+1)</f>
        <v/>
      </c>
      <c r="R104" s="33" t="str">
        <f>IF(OR($H104&lt;12,$L104&lt;&gt;R$4,$K104&lt;&gt;R$5),"",COUNTIFS($L$6:$L$121,R$4,$K$6:$K$121,R$5,$H$6:$H$121,"&gt;="&amp;12,$I$6:$I$121,"&gt;"&amp;$I104)+1)</f>
        <v/>
      </c>
      <c r="S104" s="33" t="str">
        <f>IF(OR($H104&lt;12,$L104&lt;&gt;S$4,$K104&lt;&gt;S$5),"",COUNTIFS($L$6:$L$121,S$4,$K$6:$K$121,S$5,$H$6:$H$121,"&gt;="&amp;12,$I$6:$I$121,"&gt;"&amp;$I104)+1)</f>
        <v/>
      </c>
      <c r="T104" s="33" t="str">
        <f>IF(OR($H104&lt;12,$L104&lt;&gt;T$4,$K104&lt;&gt;T$5),"",COUNTIFS($L$6:$L$121,T$4,$K$6:$K$121,T$5,$H$6:$H$121,"&gt;="&amp;12,$I$6:$I$121,"&gt;"&amp;$I104)+1)</f>
        <v/>
      </c>
      <c r="U104" s="33" t="str">
        <f>IF(OR($H104&lt;12,$L104&lt;&gt;U$4,$K104&lt;&gt;U$5),"",COUNTIFS($L$6:$L$121,U$4,$K$6:$K$121,U$5,$H$6:$H$121,"&gt;="&amp;12,$I$6:$I$121,"&gt;"&amp;$I104)+1)</f>
        <v/>
      </c>
      <c r="V104" s="34" t="str">
        <f>IF(OR($H104&lt;12,$L104&lt;&gt;V$4,$K104&lt;&gt;V$5),"",COUNTIFS($L$6:$L$121,V$4,$K$6:$K$121,V$5,$H$6:$H$121,"&gt;="&amp;12,$I$6:$I$121,"&gt;"&amp;$I104)+1)</f>
        <v/>
      </c>
      <c r="W104" s="32" t="str">
        <f>IF(OR($H104&lt;12,$L104&lt;&gt;W$4,$K104&lt;&gt;W$5),"",COUNTIFS($L$6:$L$121,W$4,$K$6:$K$121,W$5,$H$6:$H$121,"&gt;="&amp;12,$I$6:$I$121,"&gt;"&amp;$I104)+1)</f>
        <v/>
      </c>
      <c r="X104" s="33" t="str">
        <f>IF(OR($H104&lt;12,$L104&lt;&gt;X$4,$K104&lt;&gt;X$5),"",COUNTIFS($L$6:$L$121,X$4,$K$6:$K$121,X$5,$H$6:$H$121,"&gt;="&amp;12,$I$6:$I$121,"&gt;"&amp;$I104)+1)</f>
        <v/>
      </c>
      <c r="Y104" s="33" t="str">
        <f>IF(OR($H104&lt;12,$L104&lt;&gt;Y$4,$K104&lt;&gt;Y$5),"",COUNTIFS($L$6:$L$121,Y$4,$K$6:$K$121,Y$5,$H$6:$H$121,"&gt;="&amp;12,$I$6:$I$121,"&gt;"&amp;$I104)+1)</f>
        <v/>
      </c>
      <c r="Z104" s="33" t="str">
        <f>IF(OR($H104&lt;12,$L104&lt;&gt;Z$4,$K104&lt;&gt;Z$5),"",COUNTIFS($L$6:$L$121,Z$4,$K$6:$K$121,Z$5,$H$6:$H$121,"&gt;="&amp;12,$I$6:$I$121,"&gt;"&amp;$I104)+1)</f>
        <v/>
      </c>
      <c r="AA104" s="33" t="str">
        <f>IF(OR($H104&lt;12,$L104&lt;&gt;AA$4,$K104&lt;&gt;AA$5),"",COUNTIFS($L$6:$L$121,AA$4,$K$6:$K$121,AA$5,$H$6:$H$121,"&gt;="&amp;12,$I$6:$I$121,"&gt;"&amp;$I104)+1)</f>
        <v/>
      </c>
      <c r="AB104" s="33" t="str">
        <f>IF(OR($H104&lt;12,$L104&lt;&gt;AB$4,$K104&lt;&gt;AB$5),"",COUNTIFS($L$6:$L$121,AB$4,$K$6:$K$121,AB$5,$H$6:$H$121,"&gt;="&amp;12,$I$6:$I$121,"&gt;"&amp;$I104)+1)</f>
        <v/>
      </c>
      <c r="AC104" s="34" t="str">
        <f>IF(OR($H104&lt;12,$L104&lt;&gt;AC$4,$K104&lt;&gt;AC$5),"",COUNTIFS($L$6:$L$121,AC$4,$K$6:$K$121,AC$5,$H$6:$H$121,"&gt;="&amp;12,$I$6:$I$121,"&gt;"&amp;$I104)+1)</f>
        <v/>
      </c>
      <c r="AD104">
        <f t="shared" si="14"/>
        <v>0</v>
      </c>
    </row>
    <row r="105" spans="1:30" x14ac:dyDescent="0.3">
      <c r="A105" s="27" t="s">
        <v>81</v>
      </c>
      <c r="B105" s="28" t="s">
        <v>294</v>
      </c>
      <c r="C105" s="28">
        <v>0</v>
      </c>
      <c r="D105" s="28">
        <v>0</v>
      </c>
      <c r="E105" s="28">
        <v>1</v>
      </c>
      <c r="F105" s="28">
        <f t="shared" si="11"/>
        <v>1</v>
      </c>
      <c r="G105" s="28">
        <f t="shared" si="3"/>
        <v>0</v>
      </c>
      <c r="H105" s="28">
        <f t="shared" si="12"/>
        <v>1</v>
      </c>
      <c r="I105" s="43">
        <f t="shared" si="13"/>
        <v>0</v>
      </c>
      <c r="J105" s="43">
        <f t="shared" si="15"/>
        <v>0</v>
      </c>
      <c r="K105" s="45" t="s">
        <v>8</v>
      </c>
      <c r="L105" s="29" t="s">
        <v>3</v>
      </c>
      <c r="M105" s="30" t="str">
        <f>IF(H105&lt;12,"N/A",COUNTIFS($H$6:$H$121,"&gt;="&amp;12,$I$6:$I$121,"&gt;"&amp;$I105)+1)</f>
        <v>N/A</v>
      </c>
      <c r="N105" s="31" t="str">
        <f>IF(OR(H105&lt;12,L105&lt;&gt;N$4),"N/A",COUNTIFS($L$6:$L$121,N$4,$H$6:$H$121,"&gt;="&amp;12,$I$6:$I$121,"&gt;"&amp;$I105)+1)</f>
        <v>N/A</v>
      </c>
      <c r="O105" s="31" t="str">
        <f>IF(OR($H105&lt;12,$L105&lt;&gt;O$4),"N/A",COUNTIFS($L$6:$L$121,O$4,$H$6:$H$121,"&gt;="&amp;12,$I$6:$I$121,"&gt;"&amp;$I105)+1)</f>
        <v>N/A</v>
      </c>
      <c r="P105" s="32" t="str">
        <f>IF(OR($H105&lt;12,$L105&lt;&gt;P$4,$K105&lt;&gt;P$5),"",COUNTIFS($L$6:$L$121,P$4,$K$6:$K$121,P$5,$H$6:$H$121,"&gt;="&amp;12,$I$6:$I$121,"&gt;"&amp;$I105)+1)</f>
        <v/>
      </c>
      <c r="Q105" s="33" t="str">
        <f>IF(OR($H105&lt;12,$L105&lt;&gt;Q$4,$K105&lt;&gt;Q$5),"",COUNTIFS($L$6:$L$121,Q$4,$K$6:$K$121,Q$5,$H$6:$H$121,"&gt;="&amp;12,$I$6:$I$121,"&gt;"&amp;$I105)+1)</f>
        <v/>
      </c>
      <c r="R105" s="33" t="str">
        <f>IF(OR($H105&lt;12,$L105&lt;&gt;R$4,$K105&lt;&gt;R$5),"",COUNTIFS($L$6:$L$121,R$4,$K$6:$K$121,R$5,$H$6:$H$121,"&gt;="&amp;12,$I$6:$I$121,"&gt;"&amp;$I105)+1)</f>
        <v/>
      </c>
      <c r="S105" s="33" t="str">
        <f>IF(OR($H105&lt;12,$L105&lt;&gt;S$4,$K105&lt;&gt;S$5),"",COUNTIFS($L$6:$L$121,S$4,$K$6:$K$121,S$5,$H$6:$H$121,"&gt;="&amp;12,$I$6:$I$121,"&gt;"&amp;$I105)+1)</f>
        <v/>
      </c>
      <c r="T105" s="33" t="str">
        <f>IF(OR($H105&lt;12,$L105&lt;&gt;T$4,$K105&lt;&gt;T$5),"",COUNTIFS($L$6:$L$121,T$4,$K$6:$K$121,T$5,$H$6:$H$121,"&gt;="&amp;12,$I$6:$I$121,"&gt;"&amp;$I105)+1)</f>
        <v/>
      </c>
      <c r="U105" s="33" t="str">
        <f>IF(OR($H105&lt;12,$L105&lt;&gt;U$4,$K105&lt;&gt;U$5),"",COUNTIFS($L$6:$L$121,U$4,$K$6:$K$121,U$5,$H$6:$H$121,"&gt;="&amp;12,$I$6:$I$121,"&gt;"&amp;$I105)+1)</f>
        <v/>
      </c>
      <c r="V105" s="34" t="str">
        <f>IF(OR($H105&lt;12,$L105&lt;&gt;V$4,$K105&lt;&gt;V$5),"",COUNTIFS($L$6:$L$121,V$4,$K$6:$K$121,V$5,$H$6:$H$121,"&gt;="&amp;12,$I$6:$I$121,"&gt;"&amp;$I105)+1)</f>
        <v/>
      </c>
      <c r="W105" s="32" t="str">
        <f>IF(OR($H105&lt;12,$L105&lt;&gt;W$4,$K105&lt;&gt;W$5),"",COUNTIFS($L$6:$L$121,W$4,$K$6:$K$121,W$5,$H$6:$H$121,"&gt;="&amp;12,$I$6:$I$121,"&gt;"&amp;$I105)+1)</f>
        <v/>
      </c>
      <c r="X105" s="33" t="str">
        <f>IF(OR($H105&lt;12,$L105&lt;&gt;X$4,$K105&lt;&gt;X$5),"",COUNTIFS($L$6:$L$121,X$4,$K$6:$K$121,X$5,$H$6:$H$121,"&gt;="&amp;12,$I$6:$I$121,"&gt;"&amp;$I105)+1)</f>
        <v/>
      </c>
      <c r="Y105" s="33" t="str">
        <f>IF(OR($H105&lt;12,$L105&lt;&gt;Y$4,$K105&lt;&gt;Y$5),"",COUNTIFS($L$6:$L$121,Y$4,$K$6:$K$121,Y$5,$H$6:$H$121,"&gt;="&amp;12,$I$6:$I$121,"&gt;"&amp;$I105)+1)</f>
        <v/>
      </c>
      <c r="Z105" s="33" t="str">
        <f>IF(OR($H105&lt;12,$L105&lt;&gt;Z$4,$K105&lt;&gt;Z$5),"",COUNTIFS($L$6:$L$121,Z$4,$K$6:$K$121,Z$5,$H$6:$H$121,"&gt;="&amp;12,$I$6:$I$121,"&gt;"&amp;$I105)+1)</f>
        <v/>
      </c>
      <c r="AA105" s="33" t="str">
        <f>IF(OR($H105&lt;12,$L105&lt;&gt;AA$4,$K105&lt;&gt;AA$5),"",COUNTIFS($L$6:$L$121,AA$4,$K$6:$K$121,AA$5,$H$6:$H$121,"&gt;="&amp;12,$I$6:$I$121,"&gt;"&amp;$I105)+1)</f>
        <v/>
      </c>
      <c r="AB105" s="33" t="str">
        <f>IF(OR($H105&lt;12,$L105&lt;&gt;AB$4,$K105&lt;&gt;AB$5),"",COUNTIFS($L$6:$L$121,AB$4,$K$6:$K$121,AB$5,$H$6:$H$121,"&gt;="&amp;12,$I$6:$I$121,"&gt;"&amp;$I105)+1)</f>
        <v/>
      </c>
      <c r="AC105" s="34" t="str">
        <f>IF(OR($H105&lt;12,$L105&lt;&gt;AC$4,$K105&lt;&gt;AC$5),"",COUNTIFS($L$6:$L$121,AC$4,$K$6:$K$121,AC$5,$H$6:$H$121,"&gt;="&amp;12,$I$6:$I$121,"&gt;"&amp;$I105)+1)</f>
        <v/>
      </c>
      <c r="AD105">
        <f t="shared" si="14"/>
        <v>0</v>
      </c>
    </row>
    <row r="106" spans="1:30" x14ac:dyDescent="0.3">
      <c r="A106" s="27" t="s">
        <v>82</v>
      </c>
      <c r="B106" s="28" t="s">
        <v>295</v>
      </c>
      <c r="C106" s="28">
        <v>0</v>
      </c>
      <c r="D106" s="28">
        <v>0</v>
      </c>
      <c r="E106" s="28">
        <v>5</v>
      </c>
      <c r="F106" s="28">
        <f t="shared" si="11"/>
        <v>2</v>
      </c>
      <c r="G106" s="28">
        <f t="shared" si="3"/>
        <v>0</v>
      </c>
      <c r="H106" s="28">
        <f t="shared" si="12"/>
        <v>2</v>
      </c>
      <c r="I106" s="43">
        <f t="shared" si="13"/>
        <v>0</v>
      </c>
      <c r="J106" s="43">
        <f t="shared" si="15"/>
        <v>0</v>
      </c>
      <c r="K106" s="45" t="s">
        <v>7</v>
      </c>
      <c r="L106" s="29" t="s">
        <v>2</v>
      </c>
      <c r="M106" s="30" t="str">
        <f>IF(H106&lt;12,"N/A",COUNTIFS($H$6:$H$121,"&gt;="&amp;12,$I$6:$I$121,"&gt;"&amp;$I106)+1)</f>
        <v>N/A</v>
      </c>
      <c r="N106" s="31" t="str">
        <f>IF(OR(H106&lt;12,L106&lt;&gt;N$4),"N/A",COUNTIFS($L$6:$L$121,N$4,$H$6:$H$121,"&gt;="&amp;12,$I$6:$I$121,"&gt;"&amp;$I106)+1)</f>
        <v>N/A</v>
      </c>
      <c r="O106" s="31" t="str">
        <f>IF(OR($H106&lt;12,$L106&lt;&gt;O$4),"N/A",COUNTIFS($L$6:$L$121,O$4,$H$6:$H$121,"&gt;="&amp;12,$I$6:$I$121,"&gt;"&amp;$I106)+1)</f>
        <v>N/A</v>
      </c>
      <c r="P106" s="32" t="str">
        <f>IF(OR($H106&lt;12,$L106&lt;&gt;P$4,$K106&lt;&gt;P$5),"",COUNTIFS($L$6:$L$121,P$4,$K$6:$K$121,P$5,$H$6:$H$121,"&gt;="&amp;12,$I$6:$I$121,"&gt;"&amp;$I106)+1)</f>
        <v/>
      </c>
      <c r="Q106" s="33" t="str">
        <f>IF(OR($H106&lt;12,$L106&lt;&gt;Q$4,$K106&lt;&gt;Q$5),"",COUNTIFS($L$6:$L$121,Q$4,$K$6:$K$121,Q$5,$H$6:$H$121,"&gt;="&amp;12,$I$6:$I$121,"&gt;"&amp;$I106)+1)</f>
        <v/>
      </c>
      <c r="R106" s="33" t="str">
        <f>IF(OR($H106&lt;12,$L106&lt;&gt;R$4,$K106&lt;&gt;R$5),"",COUNTIFS($L$6:$L$121,R$4,$K$6:$K$121,R$5,$H$6:$H$121,"&gt;="&amp;12,$I$6:$I$121,"&gt;"&amp;$I106)+1)</f>
        <v/>
      </c>
      <c r="S106" s="33" t="str">
        <f>IF(OR($H106&lt;12,$L106&lt;&gt;S$4,$K106&lt;&gt;S$5),"",COUNTIFS($L$6:$L$121,S$4,$K$6:$K$121,S$5,$H$6:$H$121,"&gt;="&amp;12,$I$6:$I$121,"&gt;"&amp;$I106)+1)</f>
        <v/>
      </c>
      <c r="T106" s="33" t="str">
        <f>IF(OR($H106&lt;12,$L106&lt;&gt;T$4,$K106&lt;&gt;T$5),"",COUNTIFS($L$6:$L$121,T$4,$K$6:$K$121,T$5,$H$6:$H$121,"&gt;="&amp;12,$I$6:$I$121,"&gt;"&amp;$I106)+1)</f>
        <v/>
      </c>
      <c r="U106" s="33" t="str">
        <f>IF(OR($H106&lt;12,$L106&lt;&gt;U$4,$K106&lt;&gt;U$5),"",COUNTIFS($L$6:$L$121,U$4,$K$6:$K$121,U$5,$H$6:$H$121,"&gt;="&amp;12,$I$6:$I$121,"&gt;"&amp;$I106)+1)</f>
        <v/>
      </c>
      <c r="V106" s="34" t="str">
        <f>IF(OR($H106&lt;12,$L106&lt;&gt;V$4,$K106&lt;&gt;V$5),"",COUNTIFS($L$6:$L$121,V$4,$K$6:$K$121,V$5,$H$6:$H$121,"&gt;="&amp;12,$I$6:$I$121,"&gt;"&amp;$I106)+1)</f>
        <v/>
      </c>
      <c r="W106" s="32" t="str">
        <f>IF(OR($H106&lt;12,$L106&lt;&gt;W$4,$K106&lt;&gt;W$5),"",COUNTIFS($L$6:$L$121,W$4,$K$6:$K$121,W$5,$H$6:$H$121,"&gt;="&amp;12,$I$6:$I$121,"&gt;"&amp;$I106)+1)</f>
        <v/>
      </c>
      <c r="X106" s="33" t="str">
        <f>IF(OR($H106&lt;12,$L106&lt;&gt;X$4,$K106&lt;&gt;X$5),"",COUNTIFS($L$6:$L$121,X$4,$K$6:$K$121,X$5,$H$6:$H$121,"&gt;="&amp;12,$I$6:$I$121,"&gt;"&amp;$I106)+1)</f>
        <v/>
      </c>
      <c r="Y106" s="33" t="str">
        <f>IF(OR($H106&lt;12,$L106&lt;&gt;Y$4,$K106&lt;&gt;Y$5),"",COUNTIFS($L$6:$L$121,Y$4,$K$6:$K$121,Y$5,$H$6:$H$121,"&gt;="&amp;12,$I$6:$I$121,"&gt;"&amp;$I106)+1)</f>
        <v/>
      </c>
      <c r="Z106" s="33" t="str">
        <f>IF(OR($H106&lt;12,$L106&lt;&gt;Z$4,$K106&lt;&gt;Z$5),"",COUNTIFS($L$6:$L$121,Z$4,$K$6:$K$121,Z$5,$H$6:$H$121,"&gt;="&amp;12,$I$6:$I$121,"&gt;"&amp;$I106)+1)</f>
        <v/>
      </c>
      <c r="AA106" s="33" t="str">
        <f>IF(OR($H106&lt;12,$L106&lt;&gt;AA$4,$K106&lt;&gt;AA$5),"",COUNTIFS($L$6:$L$121,AA$4,$K$6:$K$121,AA$5,$H$6:$H$121,"&gt;="&amp;12,$I$6:$I$121,"&gt;"&amp;$I106)+1)</f>
        <v/>
      </c>
      <c r="AB106" s="33" t="str">
        <f>IF(OR($H106&lt;12,$L106&lt;&gt;AB$4,$K106&lt;&gt;AB$5),"",COUNTIFS($L$6:$L$121,AB$4,$K$6:$K$121,AB$5,$H$6:$H$121,"&gt;="&amp;12,$I$6:$I$121,"&gt;"&amp;$I106)+1)</f>
        <v/>
      </c>
      <c r="AC106" s="34" t="str">
        <f>IF(OR($H106&lt;12,$L106&lt;&gt;AC$4,$K106&lt;&gt;AC$5),"",COUNTIFS($L$6:$L$121,AC$4,$K$6:$K$121,AC$5,$H$6:$H$121,"&gt;="&amp;12,$I$6:$I$121,"&gt;"&amp;$I106)+1)</f>
        <v/>
      </c>
      <c r="AD106">
        <f t="shared" si="14"/>
        <v>0</v>
      </c>
    </row>
    <row r="107" spans="1:30" x14ac:dyDescent="0.3">
      <c r="A107" s="27" t="s">
        <v>84</v>
      </c>
      <c r="B107" s="28" t="s">
        <v>296</v>
      </c>
      <c r="C107" s="28">
        <v>0</v>
      </c>
      <c r="D107" s="28">
        <v>0</v>
      </c>
      <c r="E107" s="28">
        <v>1</v>
      </c>
      <c r="F107" s="28">
        <f t="shared" si="11"/>
        <v>1</v>
      </c>
      <c r="G107" s="28">
        <f t="shared" si="3"/>
        <v>0</v>
      </c>
      <c r="H107" s="28">
        <f t="shared" si="12"/>
        <v>1</v>
      </c>
      <c r="I107" s="43">
        <f t="shared" si="13"/>
        <v>0</v>
      </c>
      <c r="J107" s="43">
        <f t="shared" si="15"/>
        <v>0</v>
      </c>
      <c r="K107" s="45" t="s">
        <v>6</v>
      </c>
      <c r="L107" s="29" t="s">
        <v>2</v>
      </c>
      <c r="M107" s="30" t="str">
        <f>IF(H107&lt;12,"N/A",COUNTIFS($H$6:$H$121,"&gt;="&amp;12,$I$6:$I$121,"&gt;"&amp;$I107)+1)</f>
        <v>N/A</v>
      </c>
      <c r="N107" s="31" t="str">
        <f>IF(OR(H107&lt;12,L107&lt;&gt;N$4),"N/A",COUNTIFS($L$6:$L$121,N$4,$H$6:$H$121,"&gt;="&amp;12,$I$6:$I$121,"&gt;"&amp;$I107)+1)</f>
        <v>N/A</v>
      </c>
      <c r="O107" s="31" t="str">
        <f>IF(OR($H107&lt;12,$L107&lt;&gt;O$4),"N/A",COUNTIFS($L$6:$L$121,O$4,$H$6:$H$121,"&gt;="&amp;12,$I$6:$I$121,"&gt;"&amp;$I107)+1)</f>
        <v>N/A</v>
      </c>
      <c r="P107" s="32" t="str">
        <f>IF(OR($H107&lt;12,$L107&lt;&gt;P$4,$K107&lt;&gt;P$5),"",COUNTIFS($L$6:$L$121,P$4,$K$6:$K$121,P$5,$H$6:$H$121,"&gt;="&amp;12,$I$6:$I$121,"&gt;"&amp;$I107)+1)</f>
        <v/>
      </c>
      <c r="Q107" s="33" t="str">
        <f>IF(OR($H107&lt;12,$L107&lt;&gt;Q$4,$K107&lt;&gt;Q$5),"",COUNTIFS($L$6:$L$121,Q$4,$K$6:$K$121,Q$5,$H$6:$H$121,"&gt;="&amp;12,$I$6:$I$121,"&gt;"&amp;$I107)+1)</f>
        <v/>
      </c>
      <c r="R107" s="33" t="str">
        <f>IF(OR($H107&lt;12,$L107&lt;&gt;R$4,$K107&lt;&gt;R$5),"",COUNTIFS($L$6:$L$121,R$4,$K$6:$K$121,R$5,$H$6:$H$121,"&gt;="&amp;12,$I$6:$I$121,"&gt;"&amp;$I107)+1)</f>
        <v/>
      </c>
      <c r="S107" s="33" t="str">
        <f>IF(OR($H107&lt;12,$L107&lt;&gt;S$4,$K107&lt;&gt;S$5),"",COUNTIFS($L$6:$L$121,S$4,$K$6:$K$121,S$5,$H$6:$H$121,"&gt;="&amp;12,$I$6:$I$121,"&gt;"&amp;$I107)+1)</f>
        <v/>
      </c>
      <c r="T107" s="33" t="str">
        <f>IF(OR($H107&lt;12,$L107&lt;&gt;T$4,$K107&lt;&gt;T$5),"",COUNTIFS($L$6:$L$121,T$4,$K$6:$K$121,T$5,$H$6:$H$121,"&gt;="&amp;12,$I$6:$I$121,"&gt;"&amp;$I107)+1)</f>
        <v/>
      </c>
      <c r="U107" s="33" t="str">
        <f>IF(OR($H107&lt;12,$L107&lt;&gt;U$4,$K107&lt;&gt;U$5),"",COUNTIFS($L$6:$L$121,U$4,$K$6:$K$121,U$5,$H$6:$H$121,"&gt;="&amp;12,$I$6:$I$121,"&gt;"&amp;$I107)+1)</f>
        <v/>
      </c>
      <c r="V107" s="34" t="str">
        <f>IF(OR($H107&lt;12,$L107&lt;&gt;V$4,$K107&lt;&gt;V$5),"",COUNTIFS($L$6:$L$121,V$4,$K$6:$K$121,V$5,$H$6:$H$121,"&gt;="&amp;12,$I$6:$I$121,"&gt;"&amp;$I107)+1)</f>
        <v/>
      </c>
      <c r="W107" s="32" t="str">
        <f>IF(OR($H107&lt;12,$L107&lt;&gt;W$4,$K107&lt;&gt;W$5),"",COUNTIFS($L$6:$L$121,W$4,$K$6:$K$121,W$5,$H$6:$H$121,"&gt;="&amp;12,$I$6:$I$121,"&gt;"&amp;$I107)+1)</f>
        <v/>
      </c>
      <c r="X107" s="33" t="str">
        <f>IF(OR($H107&lt;12,$L107&lt;&gt;X$4,$K107&lt;&gt;X$5),"",COUNTIFS($L$6:$L$121,X$4,$K$6:$K$121,X$5,$H$6:$H$121,"&gt;="&amp;12,$I$6:$I$121,"&gt;"&amp;$I107)+1)</f>
        <v/>
      </c>
      <c r="Y107" s="33" t="str">
        <f>IF(OR($H107&lt;12,$L107&lt;&gt;Y$4,$K107&lt;&gt;Y$5),"",COUNTIFS($L$6:$L$121,Y$4,$K$6:$K$121,Y$5,$H$6:$H$121,"&gt;="&amp;12,$I$6:$I$121,"&gt;"&amp;$I107)+1)</f>
        <v/>
      </c>
      <c r="Z107" s="33" t="str">
        <f>IF(OR($H107&lt;12,$L107&lt;&gt;Z$4,$K107&lt;&gt;Z$5),"",COUNTIFS($L$6:$L$121,Z$4,$K$6:$K$121,Z$5,$H$6:$H$121,"&gt;="&amp;12,$I$6:$I$121,"&gt;"&amp;$I107)+1)</f>
        <v/>
      </c>
      <c r="AA107" s="33" t="str">
        <f>IF(OR($H107&lt;12,$L107&lt;&gt;AA$4,$K107&lt;&gt;AA$5),"",COUNTIFS($L$6:$L$121,AA$4,$K$6:$K$121,AA$5,$H$6:$H$121,"&gt;="&amp;12,$I$6:$I$121,"&gt;"&amp;$I107)+1)</f>
        <v/>
      </c>
      <c r="AB107" s="33" t="str">
        <f>IF(OR($H107&lt;12,$L107&lt;&gt;AB$4,$K107&lt;&gt;AB$5),"",COUNTIFS($L$6:$L$121,AB$4,$K$6:$K$121,AB$5,$H$6:$H$121,"&gt;="&amp;12,$I$6:$I$121,"&gt;"&amp;$I107)+1)</f>
        <v/>
      </c>
      <c r="AC107" s="34" t="str">
        <f>IF(OR($H107&lt;12,$L107&lt;&gt;AC$4,$K107&lt;&gt;AC$5),"",COUNTIFS($L$6:$L$121,AC$4,$K$6:$K$121,AC$5,$H$6:$H$121,"&gt;="&amp;12,$I$6:$I$121,"&gt;"&amp;$I107)+1)</f>
        <v/>
      </c>
      <c r="AD107">
        <f t="shared" si="14"/>
        <v>0</v>
      </c>
    </row>
    <row r="108" spans="1:30" x14ac:dyDescent="0.3">
      <c r="A108" s="27" t="s">
        <v>86</v>
      </c>
      <c r="B108" s="28" t="s">
        <v>293</v>
      </c>
      <c r="C108" s="28">
        <v>0</v>
      </c>
      <c r="D108" s="28">
        <v>0</v>
      </c>
      <c r="E108" s="28">
        <v>0</v>
      </c>
      <c r="F108" s="28">
        <f t="shared" si="11"/>
        <v>0</v>
      </c>
      <c r="G108" s="28">
        <f t="shared" si="3"/>
        <v>0</v>
      </c>
      <c r="H108" s="28">
        <f t="shared" si="12"/>
        <v>0</v>
      </c>
      <c r="I108" s="43">
        <f t="shared" si="13"/>
        <v>0</v>
      </c>
      <c r="J108" s="43">
        <f t="shared" si="15"/>
        <v>0</v>
      </c>
      <c r="K108" s="45" t="s">
        <v>10</v>
      </c>
      <c r="L108" s="29" t="s">
        <v>3</v>
      </c>
      <c r="M108" s="30" t="str">
        <f>IF(H108&lt;12,"N/A",COUNTIFS($H$6:$H$121,"&gt;="&amp;12,$I$6:$I$121,"&gt;"&amp;$I108)+1)</f>
        <v>N/A</v>
      </c>
      <c r="N108" s="31" t="str">
        <f>IF(OR(H108&lt;12,L108&lt;&gt;N$4),"N/A",COUNTIFS($L$6:$L$121,N$4,$H$6:$H$121,"&gt;="&amp;12,$I$6:$I$121,"&gt;"&amp;$I108)+1)</f>
        <v>N/A</v>
      </c>
      <c r="O108" s="31" t="str">
        <f>IF(OR($H108&lt;12,$L108&lt;&gt;O$4),"N/A",COUNTIFS($L$6:$L$121,O$4,$H$6:$H$121,"&gt;="&amp;12,$I$6:$I$121,"&gt;"&amp;$I108)+1)</f>
        <v>N/A</v>
      </c>
      <c r="P108" s="32" t="str">
        <f>IF(OR($H108&lt;12,$L108&lt;&gt;P$4,$K108&lt;&gt;P$5),"",COUNTIFS($L$6:$L$121,P$4,$K$6:$K$121,P$5,$H$6:$H$121,"&gt;="&amp;12,$I$6:$I$121,"&gt;"&amp;$I108)+1)</f>
        <v/>
      </c>
      <c r="Q108" s="33" t="str">
        <f>IF(OR($H108&lt;12,$L108&lt;&gt;Q$4,$K108&lt;&gt;Q$5),"",COUNTIFS($L$6:$L$121,Q$4,$K$6:$K$121,Q$5,$H$6:$H$121,"&gt;="&amp;12,$I$6:$I$121,"&gt;"&amp;$I108)+1)</f>
        <v/>
      </c>
      <c r="R108" s="33" t="str">
        <f>IF(OR($H108&lt;12,$L108&lt;&gt;R$4,$K108&lt;&gt;R$5),"",COUNTIFS($L$6:$L$121,R$4,$K$6:$K$121,R$5,$H$6:$H$121,"&gt;="&amp;12,$I$6:$I$121,"&gt;"&amp;$I108)+1)</f>
        <v/>
      </c>
      <c r="S108" s="33" t="str">
        <f>IF(OR($H108&lt;12,$L108&lt;&gt;S$4,$K108&lt;&gt;S$5),"",COUNTIFS($L$6:$L$121,S$4,$K$6:$K$121,S$5,$H$6:$H$121,"&gt;="&amp;12,$I$6:$I$121,"&gt;"&amp;$I108)+1)</f>
        <v/>
      </c>
      <c r="T108" s="33" t="str">
        <f>IF(OR($H108&lt;12,$L108&lt;&gt;T$4,$K108&lt;&gt;T$5),"",COUNTIFS($L$6:$L$121,T$4,$K$6:$K$121,T$5,$H$6:$H$121,"&gt;="&amp;12,$I$6:$I$121,"&gt;"&amp;$I108)+1)</f>
        <v/>
      </c>
      <c r="U108" s="33" t="str">
        <f>IF(OR($H108&lt;12,$L108&lt;&gt;U$4,$K108&lt;&gt;U$5),"",COUNTIFS($L$6:$L$121,U$4,$K$6:$K$121,U$5,$H$6:$H$121,"&gt;="&amp;12,$I$6:$I$121,"&gt;"&amp;$I108)+1)</f>
        <v/>
      </c>
      <c r="V108" s="34" t="str">
        <f>IF(OR($H108&lt;12,$L108&lt;&gt;V$4,$K108&lt;&gt;V$5),"",COUNTIFS($L$6:$L$121,V$4,$K$6:$K$121,V$5,$H$6:$H$121,"&gt;="&amp;12,$I$6:$I$121,"&gt;"&amp;$I108)+1)</f>
        <v/>
      </c>
      <c r="W108" s="32" t="str">
        <f>IF(OR($H108&lt;12,$L108&lt;&gt;W$4,$K108&lt;&gt;W$5),"",COUNTIFS($L$6:$L$121,W$4,$K$6:$K$121,W$5,$H$6:$H$121,"&gt;="&amp;12,$I$6:$I$121,"&gt;"&amp;$I108)+1)</f>
        <v/>
      </c>
      <c r="X108" s="33" t="str">
        <f>IF(OR($H108&lt;12,$L108&lt;&gt;X$4,$K108&lt;&gt;X$5),"",COUNTIFS($L$6:$L$121,X$4,$K$6:$K$121,X$5,$H$6:$H$121,"&gt;="&amp;12,$I$6:$I$121,"&gt;"&amp;$I108)+1)</f>
        <v/>
      </c>
      <c r="Y108" s="33" t="str">
        <f>IF(OR($H108&lt;12,$L108&lt;&gt;Y$4,$K108&lt;&gt;Y$5),"",COUNTIFS($L$6:$L$121,Y$4,$K$6:$K$121,Y$5,$H$6:$H$121,"&gt;="&amp;12,$I$6:$I$121,"&gt;"&amp;$I108)+1)</f>
        <v/>
      </c>
      <c r="Z108" s="33" t="str">
        <f>IF(OR($H108&lt;12,$L108&lt;&gt;Z$4,$K108&lt;&gt;Z$5),"",COUNTIFS($L$6:$L$121,Z$4,$K$6:$K$121,Z$5,$H$6:$H$121,"&gt;="&amp;12,$I$6:$I$121,"&gt;"&amp;$I108)+1)</f>
        <v/>
      </c>
      <c r="AA108" s="33" t="str">
        <f>IF(OR($H108&lt;12,$L108&lt;&gt;AA$4,$K108&lt;&gt;AA$5),"",COUNTIFS($L$6:$L$121,AA$4,$K$6:$K$121,AA$5,$H$6:$H$121,"&gt;="&amp;12,$I$6:$I$121,"&gt;"&amp;$I108)+1)</f>
        <v/>
      </c>
      <c r="AB108" s="33" t="str">
        <f>IF(OR($H108&lt;12,$L108&lt;&gt;AB$4,$K108&lt;&gt;AB$5),"",COUNTIFS($L$6:$L$121,AB$4,$K$6:$K$121,AB$5,$H$6:$H$121,"&gt;="&amp;12,$I$6:$I$121,"&gt;"&amp;$I108)+1)</f>
        <v/>
      </c>
      <c r="AC108" s="34" t="str">
        <f>IF(OR($H108&lt;12,$L108&lt;&gt;AC$4,$K108&lt;&gt;AC$5),"",COUNTIFS($L$6:$L$121,AC$4,$K$6:$K$121,AC$5,$H$6:$H$121,"&gt;="&amp;12,$I$6:$I$121,"&gt;"&amp;$I108)+1)</f>
        <v/>
      </c>
      <c r="AD108">
        <f t="shared" si="14"/>
        <v>0</v>
      </c>
    </row>
    <row r="109" spans="1:30" x14ac:dyDescent="0.3">
      <c r="A109" s="27" t="s">
        <v>90</v>
      </c>
      <c r="B109" s="28" t="s">
        <v>289</v>
      </c>
      <c r="C109" s="28">
        <v>0</v>
      </c>
      <c r="D109" s="28">
        <v>0</v>
      </c>
      <c r="E109" s="28">
        <v>0</v>
      </c>
      <c r="F109" s="28">
        <f t="shared" si="11"/>
        <v>0</v>
      </c>
      <c r="G109" s="28">
        <f t="shared" si="3"/>
        <v>0</v>
      </c>
      <c r="H109" s="28">
        <f t="shared" si="12"/>
        <v>0</v>
      </c>
      <c r="I109" s="43">
        <f t="shared" si="13"/>
        <v>0</v>
      </c>
      <c r="J109" s="43">
        <f t="shared" si="15"/>
        <v>0</v>
      </c>
      <c r="K109" s="45" t="s">
        <v>5</v>
      </c>
      <c r="L109" s="29" t="s">
        <v>2</v>
      </c>
      <c r="M109" s="30" t="str">
        <f>IF(H109&lt;12,"N/A",COUNTIFS($H$6:$H$121,"&gt;="&amp;12,$I$6:$I$121,"&gt;"&amp;$I109)+1)</f>
        <v>N/A</v>
      </c>
      <c r="N109" s="31" t="str">
        <f>IF(OR(H109&lt;12,L109&lt;&gt;N$4),"N/A",COUNTIFS($L$6:$L$121,N$4,$H$6:$H$121,"&gt;="&amp;12,$I$6:$I$121,"&gt;"&amp;$I109)+1)</f>
        <v>N/A</v>
      </c>
      <c r="O109" s="31" t="str">
        <f>IF(OR($H109&lt;12,$L109&lt;&gt;O$4),"N/A",COUNTIFS($L$6:$L$121,O$4,$H$6:$H$121,"&gt;="&amp;12,$I$6:$I$121,"&gt;"&amp;$I109)+1)</f>
        <v>N/A</v>
      </c>
      <c r="P109" s="32" t="str">
        <f>IF(OR($H109&lt;12,$L109&lt;&gt;P$4,$K109&lt;&gt;P$5),"",COUNTIFS($L$6:$L$121,P$4,$K$6:$K$121,P$5,$H$6:$H$121,"&gt;="&amp;12,$I$6:$I$121,"&gt;"&amp;$I109)+1)</f>
        <v/>
      </c>
      <c r="Q109" s="33" t="str">
        <f>IF(OR($H109&lt;12,$L109&lt;&gt;Q$4,$K109&lt;&gt;Q$5),"",COUNTIFS($L$6:$L$121,Q$4,$K$6:$K$121,Q$5,$H$6:$H$121,"&gt;="&amp;12,$I$6:$I$121,"&gt;"&amp;$I109)+1)</f>
        <v/>
      </c>
      <c r="R109" s="33" t="str">
        <f>IF(OR($H109&lt;12,$L109&lt;&gt;R$4,$K109&lt;&gt;R$5),"",COUNTIFS($L$6:$L$121,R$4,$K$6:$K$121,R$5,$H$6:$H$121,"&gt;="&amp;12,$I$6:$I$121,"&gt;"&amp;$I109)+1)</f>
        <v/>
      </c>
      <c r="S109" s="33" t="str">
        <f>IF(OR($H109&lt;12,$L109&lt;&gt;S$4,$K109&lt;&gt;S$5),"",COUNTIFS($L$6:$L$121,S$4,$K$6:$K$121,S$5,$H$6:$H$121,"&gt;="&amp;12,$I$6:$I$121,"&gt;"&amp;$I109)+1)</f>
        <v/>
      </c>
      <c r="T109" s="33" t="str">
        <f>IF(OR($H109&lt;12,$L109&lt;&gt;T$4,$K109&lt;&gt;T$5),"",COUNTIFS($L$6:$L$121,T$4,$K$6:$K$121,T$5,$H$6:$H$121,"&gt;="&amp;12,$I$6:$I$121,"&gt;"&amp;$I109)+1)</f>
        <v/>
      </c>
      <c r="U109" s="33" t="str">
        <f>IF(OR($H109&lt;12,$L109&lt;&gt;U$4,$K109&lt;&gt;U$5),"",COUNTIFS($L$6:$L$121,U$4,$K$6:$K$121,U$5,$H$6:$H$121,"&gt;="&amp;12,$I$6:$I$121,"&gt;"&amp;$I109)+1)</f>
        <v/>
      </c>
      <c r="V109" s="34" t="str">
        <f>IF(OR($H109&lt;12,$L109&lt;&gt;V$4,$K109&lt;&gt;V$5),"",COUNTIFS($L$6:$L$121,V$4,$K$6:$K$121,V$5,$H$6:$H$121,"&gt;="&amp;12,$I$6:$I$121,"&gt;"&amp;$I109)+1)</f>
        <v/>
      </c>
      <c r="W109" s="32" t="str">
        <f>IF(OR($H109&lt;12,$L109&lt;&gt;W$4,$K109&lt;&gt;W$5),"",COUNTIFS($L$6:$L$121,W$4,$K$6:$K$121,W$5,$H$6:$H$121,"&gt;="&amp;12,$I$6:$I$121,"&gt;"&amp;$I109)+1)</f>
        <v/>
      </c>
      <c r="X109" s="33" t="str">
        <f>IF(OR($H109&lt;12,$L109&lt;&gt;X$4,$K109&lt;&gt;X$5),"",COUNTIFS($L$6:$L$121,X$4,$K$6:$K$121,X$5,$H$6:$H$121,"&gt;="&amp;12,$I$6:$I$121,"&gt;"&amp;$I109)+1)</f>
        <v/>
      </c>
      <c r="Y109" s="33" t="str">
        <f>IF(OR($H109&lt;12,$L109&lt;&gt;Y$4,$K109&lt;&gt;Y$5),"",COUNTIFS($L$6:$L$121,Y$4,$K$6:$K$121,Y$5,$H$6:$H$121,"&gt;="&amp;12,$I$6:$I$121,"&gt;"&amp;$I109)+1)</f>
        <v/>
      </c>
      <c r="Z109" s="33" t="str">
        <f>IF(OR($H109&lt;12,$L109&lt;&gt;Z$4,$K109&lt;&gt;Z$5),"",COUNTIFS($L$6:$L$121,Z$4,$K$6:$K$121,Z$5,$H$6:$H$121,"&gt;="&amp;12,$I$6:$I$121,"&gt;"&amp;$I109)+1)</f>
        <v/>
      </c>
      <c r="AA109" s="33" t="str">
        <f>IF(OR($H109&lt;12,$L109&lt;&gt;AA$4,$K109&lt;&gt;AA$5),"",COUNTIFS($L$6:$L$121,AA$4,$K$6:$K$121,AA$5,$H$6:$H$121,"&gt;="&amp;12,$I$6:$I$121,"&gt;"&amp;$I109)+1)</f>
        <v/>
      </c>
      <c r="AB109" s="33" t="str">
        <f>IF(OR($H109&lt;12,$L109&lt;&gt;AB$4,$K109&lt;&gt;AB$5),"",COUNTIFS($L$6:$L$121,AB$4,$K$6:$K$121,AB$5,$H$6:$H$121,"&gt;="&amp;12,$I$6:$I$121,"&gt;"&amp;$I109)+1)</f>
        <v/>
      </c>
      <c r="AC109" s="34" t="str">
        <f>IF(OR($H109&lt;12,$L109&lt;&gt;AC$4,$K109&lt;&gt;AC$5),"",COUNTIFS($L$6:$L$121,AC$4,$K$6:$K$121,AC$5,$H$6:$H$121,"&gt;="&amp;12,$I$6:$I$121,"&gt;"&amp;$I109)+1)</f>
        <v/>
      </c>
      <c r="AD109">
        <f t="shared" si="14"/>
        <v>0</v>
      </c>
    </row>
    <row r="110" spans="1:30" x14ac:dyDescent="0.3">
      <c r="A110" s="27" t="s">
        <v>101</v>
      </c>
      <c r="B110" s="28" t="s">
        <v>279</v>
      </c>
      <c r="C110" s="28">
        <v>0</v>
      </c>
      <c r="D110" s="28">
        <v>0</v>
      </c>
      <c r="E110" s="28">
        <v>1</v>
      </c>
      <c r="F110" s="28">
        <f t="shared" si="11"/>
        <v>1</v>
      </c>
      <c r="G110" s="28">
        <f t="shared" si="3"/>
        <v>0</v>
      </c>
      <c r="H110" s="28">
        <f t="shared" si="12"/>
        <v>1</v>
      </c>
      <c r="I110" s="43">
        <f t="shared" si="13"/>
        <v>0</v>
      </c>
      <c r="J110" s="43">
        <f t="shared" si="15"/>
        <v>0</v>
      </c>
      <c r="K110" s="45" t="s">
        <v>7</v>
      </c>
      <c r="L110" s="29" t="s">
        <v>2</v>
      </c>
      <c r="M110" s="30" t="str">
        <f>IF(H110&lt;12,"N/A",COUNTIFS($H$6:$H$121,"&gt;="&amp;12,$I$6:$I$121,"&gt;"&amp;$I110)+1)</f>
        <v>N/A</v>
      </c>
      <c r="N110" s="31" t="str">
        <f>IF(OR(H110&lt;12,L110&lt;&gt;N$4),"N/A",COUNTIFS($L$6:$L$121,N$4,$H$6:$H$121,"&gt;="&amp;12,$I$6:$I$121,"&gt;"&amp;$I110)+1)</f>
        <v>N/A</v>
      </c>
      <c r="O110" s="31" t="str">
        <f>IF(OR($H110&lt;12,$L110&lt;&gt;O$4),"N/A",COUNTIFS($L$6:$L$121,O$4,$H$6:$H$121,"&gt;="&amp;12,$I$6:$I$121,"&gt;"&amp;$I110)+1)</f>
        <v>N/A</v>
      </c>
      <c r="P110" s="32" t="str">
        <f>IF(OR($H110&lt;12,$L110&lt;&gt;P$4,$K110&lt;&gt;P$5),"",COUNTIFS($L$6:$L$121,P$4,$K$6:$K$121,P$5,$H$6:$H$121,"&gt;="&amp;12,$I$6:$I$121,"&gt;"&amp;$I110)+1)</f>
        <v/>
      </c>
      <c r="Q110" s="33" t="str">
        <f>IF(OR($H110&lt;12,$L110&lt;&gt;Q$4,$K110&lt;&gt;Q$5),"",COUNTIFS($L$6:$L$121,Q$4,$K$6:$K$121,Q$5,$H$6:$H$121,"&gt;="&amp;12,$I$6:$I$121,"&gt;"&amp;$I110)+1)</f>
        <v/>
      </c>
      <c r="R110" s="33" t="str">
        <f>IF(OR($H110&lt;12,$L110&lt;&gt;R$4,$K110&lt;&gt;R$5),"",COUNTIFS($L$6:$L$121,R$4,$K$6:$K$121,R$5,$H$6:$H$121,"&gt;="&amp;12,$I$6:$I$121,"&gt;"&amp;$I110)+1)</f>
        <v/>
      </c>
      <c r="S110" s="33" t="str">
        <f>IF(OR($H110&lt;12,$L110&lt;&gt;S$4,$K110&lt;&gt;S$5),"",COUNTIFS($L$6:$L$121,S$4,$K$6:$K$121,S$5,$H$6:$H$121,"&gt;="&amp;12,$I$6:$I$121,"&gt;"&amp;$I110)+1)</f>
        <v/>
      </c>
      <c r="T110" s="33" t="str">
        <f>IF(OR($H110&lt;12,$L110&lt;&gt;T$4,$K110&lt;&gt;T$5),"",COUNTIFS($L$6:$L$121,T$4,$K$6:$K$121,T$5,$H$6:$H$121,"&gt;="&amp;12,$I$6:$I$121,"&gt;"&amp;$I110)+1)</f>
        <v/>
      </c>
      <c r="U110" s="33" t="str">
        <f>IF(OR($H110&lt;12,$L110&lt;&gt;U$4,$K110&lt;&gt;U$5),"",COUNTIFS($L$6:$L$121,U$4,$K$6:$K$121,U$5,$H$6:$H$121,"&gt;="&amp;12,$I$6:$I$121,"&gt;"&amp;$I110)+1)</f>
        <v/>
      </c>
      <c r="V110" s="34" t="str">
        <f>IF(OR($H110&lt;12,$L110&lt;&gt;V$4,$K110&lt;&gt;V$5),"",COUNTIFS($L$6:$L$121,V$4,$K$6:$K$121,V$5,$H$6:$H$121,"&gt;="&amp;12,$I$6:$I$121,"&gt;"&amp;$I110)+1)</f>
        <v/>
      </c>
      <c r="W110" s="32" t="str">
        <f>IF(OR($H110&lt;12,$L110&lt;&gt;W$4,$K110&lt;&gt;W$5),"",COUNTIFS($L$6:$L$121,W$4,$K$6:$K$121,W$5,$H$6:$H$121,"&gt;="&amp;12,$I$6:$I$121,"&gt;"&amp;$I110)+1)</f>
        <v/>
      </c>
      <c r="X110" s="33" t="str">
        <f>IF(OR($H110&lt;12,$L110&lt;&gt;X$4,$K110&lt;&gt;X$5),"",COUNTIFS($L$6:$L$121,X$4,$K$6:$K$121,X$5,$H$6:$H$121,"&gt;="&amp;12,$I$6:$I$121,"&gt;"&amp;$I110)+1)</f>
        <v/>
      </c>
      <c r="Y110" s="33" t="str">
        <f>IF(OR($H110&lt;12,$L110&lt;&gt;Y$4,$K110&lt;&gt;Y$5),"",COUNTIFS($L$6:$L$121,Y$4,$K$6:$K$121,Y$5,$H$6:$H$121,"&gt;="&amp;12,$I$6:$I$121,"&gt;"&amp;$I110)+1)</f>
        <v/>
      </c>
      <c r="Z110" s="33" t="str">
        <f>IF(OR($H110&lt;12,$L110&lt;&gt;Z$4,$K110&lt;&gt;Z$5),"",COUNTIFS($L$6:$L$121,Z$4,$K$6:$K$121,Z$5,$H$6:$H$121,"&gt;="&amp;12,$I$6:$I$121,"&gt;"&amp;$I110)+1)</f>
        <v/>
      </c>
      <c r="AA110" s="33" t="str">
        <f>IF(OR($H110&lt;12,$L110&lt;&gt;AA$4,$K110&lt;&gt;AA$5),"",COUNTIFS($L$6:$L$121,AA$4,$K$6:$K$121,AA$5,$H$6:$H$121,"&gt;="&amp;12,$I$6:$I$121,"&gt;"&amp;$I110)+1)</f>
        <v/>
      </c>
      <c r="AB110" s="33" t="str">
        <f>IF(OR($H110&lt;12,$L110&lt;&gt;AB$4,$K110&lt;&gt;AB$5),"",COUNTIFS($L$6:$L$121,AB$4,$K$6:$K$121,AB$5,$H$6:$H$121,"&gt;="&amp;12,$I$6:$I$121,"&gt;"&amp;$I110)+1)</f>
        <v/>
      </c>
      <c r="AC110" s="34" t="str">
        <f>IF(OR($H110&lt;12,$L110&lt;&gt;AC$4,$K110&lt;&gt;AC$5),"",COUNTIFS($L$6:$L$121,AC$4,$K$6:$K$121,AC$5,$H$6:$H$121,"&gt;="&amp;12,$I$6:$I$121,"&gt;"&amp;$I110)+1)</f>
        <v/>
      </c>
      <c r="AD110">
        <f t="shared" si="14"/>
        <v>0</v>
      </c>
    </row>
    <row r="111" spans="1:30" x14ac:dyDescent="0.3">
      <c r="A111" s="27" t="s">
        <v>105</v>
      </c>
      <c r="B111" s="28" t="s">
        <v>297</v>
      </c>
      <c r="C111" s="28">
        <v>0</v>
      </c>
      <c r="D111" s="28">
        <v>0</v>
      </c>
      <c r="E111" s="28">
        <v>3</v>
      </c>
      <c r="F111" s="28">
        <f t="shared" si="11"/>
        <v>2</v>
      </c>
      <c r="G111" s="28">
        <f t="shared" si="3"/>
        <v>0</v>
      </c>
      <c r="H111" s="28">
        <f t="shared" si="12"/>
        <v>2</v>
      </c>
      <c r="I111" s="43">
        <f t="shared" si="13"/>
        <v>0</v>
      </c>
      <c r="J111" s="43">
        <f t="shared" si="15"/>
        <v>0</v>
      </c>
      <c r="K111" s="45" t="s">
        <v>8</v>
      </c>
      <c r="L111" s="29" t="s">
        <v>2</v>
      </c>
      <c r="M111" s="30" t="str">
        <f>IF(H111&lt;12,"N/A",COUNTIFS($H$6:$H$121,"&gt;="&amp;12,$I$6:$I$121,"&gt;"&amp;$I111)+1)</f>
        <v>N/A</v>
      </c>
      <c r="N111" s="31" t="str">
        <f>IF(OR(H111&lt;12,L111&lt;&gt;N$4),"N/A",COUNTIFS($L$6:$L$121,N$4,$H$6:$H$121,"&gt;="&amp;12,$I$6:$I$121,"&gt;"&amp;$I111)+1)</f>
        <v>N/A</v>
      </c>
      <c r="O111" s="31" t="str">
        <f>IF(OR($H111&lt;12,$L111&lt;&gt;O$4),"N/A",COUNTIFS($L$6:$L$121,O$4,$H$6:$H$121,"&gt;="&amp;12,$I$6:$I$121,"&gt;"&amp;$I111)+1)</f>
        <v>N/A</v>
      </c>
      <c r="P111" s="32" t="str">
        <f>IF(OR($H111&lt;12,$L111&lt;&gt;P$4,$K111&lt;&gt;P$5),"",COUNTIFS($L$6:$L$121,P$4,$K$6:$K$121,P$5,$H$6:$H$121,"&gt;="&amp;12,$I$6:$I$121,"&gt;"&amp;$I111)+1)</f>
        <v/>
      </c>
      <c r="Q111" s="33" t="str">
        <f>IF(OR($H111&lt;12,$L111&lt;&gt;Q$4,$K111&lt;&gt;Q$5),"",COUNTIFS($L$6:$L$121,Q$4,$K$6:$K$121,Q$5,$H$6:$H$121,"&gt;="&amp;12,$I$6:$I$121,"&gt;"&amp;$I111)+1)</f>
        <v/>
      </c>
      <c r="R111" s="33" t="str">
        <f>IF(OR($H111&lt;12,$L111&lt;&gt;R$4,$K111&lt;&gt;R$5),"",COUNTIFS($L$6:$L$121,R$4,$K$6:$K$121,R$5,$H$6:$H$121,"&gt;="&amp;12,$I$6:$I$121,"&gt;"&amp;$I111)+1)</f>
        <v/>
      </c>
      <c r="S111" s="33" t="str">
        <f>IF(OR($H111&lt;12,$L111&lt;&gt;S$4,$K111&lt;&gt;S$5),"",COUNTIFS($L$6:$L$121,S$4,$K$6:$K$121,S$5,$H$6:$H$121,"&gt;="&amp;12,$I$6:$I$121,"&gt;"&amp;$I111)+1)</f>
        <v/>
      </c>
      <c r="T111" s="33" t="str">
        <f>IF(OR($H111&lt;12,$L111&lt;&gt;T$4,$K111&lt;&gt;T$5),"",COUNTIFS($L$6:$L$121,T$4,$K$6:$K$121,T$5,$H$6:$H$121,"&gt;="&amp;12,$I$6:$I$121,"&gt;"&amp;$I111)+1)</f>
        <v/>
      </c>
      <c r="U111" s="33" t="str">
        <f>IF(OR($H111&lt;12,$L111&lt;&gt;U$4,$K111&lt;&gt;U$5),"",COUNTIFS($L$6:$L$121,U$4,$K$6:$K$121,U$5,$H$6:$H$121,"&gt;="&amp;12,$I$6:$I$121,"&gt;"&amp;$I111)+1)</f>
        <v/>
      </c>
      <c r="V111" s="34" t="str">
        <f>IF(OR($H111&lt;12,$L111&lt;&gt;V$4,$K111&lt;&gt;V$5),"",COUNTIFS($L$6:$L$121,V$4,$K$6:$K$121,V$5,$H$6:$H$121,"&gt;="&amp;12,$I$6:$I$121,"&gt;"&amp;$I111)+1)</f>
        <v/>
      </c>
      <c r="W111" s="32" t="str">
        <f>IF(OR($H111&lt;12,$L111&lt;&gt;W$4,$K111&lt;&gt;W$5),"",COUNTIFS($L$6:$L$121,W$4,$K$6:$K$121,W$5,$H$6:$H$121,"&gt;="&amp;12,$I$6:$I$121,"&gt;"&amp;$I111)+1)</f>
        <v/>
      </c>
      <c r="X111" s="33" t="str">
        <f>IF(OR($H111&lt;12,$L111&lt;&gt;X$4,$K111&lt;&gt;X$5),"",COUNTIFS($L$6:$L$121,X$4,$K$6:$K$121,X$5,$H$6:$H$121,"&gt;="&amp;12,$I$6:$I$121,"&gt;"&amp;$I111)+1)</f>
        <v/>
      </c>
      <c r="Y111" s="33" t="str">
        <f>IF(OR($H111&lt;12,$L111&lt;&gt;Y$4,$K111&lt;&gt;Y$5),"",COUNTIFS($L$6:$L$121,Y$4,$K$6:$K$121,Y$5,$H$6:$H$121,"&gt;="&amp;12,$I$6:$I$121,"&gt;"&amp;$I111)+1)</f>
        <v/>
      </c>
      <c r="Z111" s="33" t="str">
        <f>IF(OR($H111&lt;12,$L111&lt;&gt;Z$4,$K111&lt;&gt;Z$5),"",COUNTIFS($L$6:$L$121,Z$4,$K$6:$K$121,Z$5,$H$6:$H$121,"&gt;="&amp;12,$I$6:$I$121,"&gt;"&amp;$I111)+1)</f>
        <v/>
      </c>
      <c r="AA111" s="33" t="str">
        <f>IF(OR($H111&lt;12,$L111&lt;&gt;AA$4,$K111&lt;&gt;AA$5),"",COUNTIFS($L$6:$L$121,AA$4,$K$6:$K$121,AA$5,$H$6:$H$121,"&gt;="&amp;12,$I$6:$I$121,"&gt;"&amp;$I111)+1)</f>
        <v/>
      </c>
      <c r="AB111" s="33" t="str">
        <f>IF(OR($H111&lt;12,$L111&lt;&gt;AB$4,$K111&lt;&gt;AB$5),"",COUNTIFS($L$6:$L$121,AB$4,$K$6:$K$121,AB$5,$H$6:$H$121,"&gt;="&amp;12,$I$6:$I$121,"&gt;"&amp;$I111)+1)</f>
        <v/>
      </c>
      <c r="AC111" s="34" t="str">
        <f>IF(OR($H111&lt;12,$L111&lt;&gt;AC$4,$K111&lt;&gt;AC$5),"",COUNTIFS($L$6:$L$121,AC$4,$K$6:$K$121,AC$5,$H$6:$H$121,"&gt;="&amp;12,$I$6:$I$121,"&gt;"&amp;$I111)+1)</f>
        <v/>
      </c>
      <c r="AD111">
        <f t="shared" si="14"/>
        <v>0</v>
      </c>
    </row>
    <row r="112" spans="1:30" x14ac:dyDescent="0.3">
      <c r="A112" s="27" t="s">
        <v>106</v>
      </c>
      <c r="B112" s="28" t="s">
        <v>285</v>
      </c>
      <c r="C112" s="28">
        <v>0</v>
      </c>
      <c r="D112" s="28">
        <v>0</v>
      </c>
      <c r="E112" s="28">
        <v>0</v>
      </c>
      <c r="F112" s="28">
        <f t="shared" si="11"/>
        <v>0</v>
      </c>
      <c r="G112" s="28">
        <f t="shared" si="3"/>
        <v>0</v>
      </c>
      <c r="H112" s="28">
        <f t="shared" si="12"/>
        <v>0</v>
      </c>
      <c r="I112" s="43">
        <f t="shared" si="13"/>
        <v>0</v>
      </c>
      <c r="J112" s="43">
        <f t="shared" si="15"/>
        <v>0</v>
      </c>
      <c r="K112" s="45" t="s">
        <v>10</v>
      </c>
      <c r="L112" s="29" t="s">
        <v>3</v>
      </c>
      <c r="M112" s="30" t="str">
        <f>IF(H112&lt;12,"N/A",COUNTIFS($H$6:$H$121,"&gt;="&amp;12,$I$6:$I$121,"&gt;"&amp;$I112)+1)</f>
        <v>N/A</v>
      </c>
      <c r="N112" s="31" t="str">
        <f>IF(OR(H112&lt;12,L112&lt;&gt;N$4),"N/A",COUNTIFS($L$6:$L$121,N$4,$H$6:$H$121,"&gt;="&amp;12,$I$6:$I$121,"&gt;"&amp;$I112)+1)</f>
        <v>N/A</v>
      </c>
      <c r="O112" s="31" t="str">
        <f>IF(OR($H112&lt;12,$L112&lt;&gt;O$4),"N/A",COUNTIFS($L$6:$L$121,O$4,$H$6:$H$121,"&gt;="&amp;12,$I$6:$I$121,"&gt;"&amp;$I112)+1)</f>
        <v>N/A</v>
      </c>
      <c r="P112" s="32" t="str">
        <f>IF(OR($H112&lt;12,$L112&lt;&gt;P$4,$K112&lt;&gt;P$5),"",COUNTIFS($L$6:$L$121,P$4,$K$6:$K$121,P$5,$H$6:$H$121,"&gt;="&amp;12,$I$6:$I$121,"&gt;"&amp;$I112)+1)</f>
        <v/>
      </c>
      <c r="Q112" s="33" t="str">
        <f>IF(OR($H112&lt;12,$L112&lt;&gt;Q$4,$K112&lt;&gt;Q$5),"",COUNTIFS($L$6:$L$121,Q$4,$K$6:$K$121,Q$5,$H$6:$H$121,"&gt;="&amp;12,$I$6:$I$121,"&gt;"&amp;$I112)+1)</f>
        <v/>
      </c>
      <c r="R112" s="33" t="str">
        <f>IF(OR($H112&lt;12,$L112&lt;&gt;R$4,$K112&lt;&gt;R$5),"",COUNTIFS($L$6:$L$121,R$4,$K$6:$K$121,R$5,$H$6:$H$121,"&gt;="&amp;12,$I$6:$I$121,"&gt;"&amp;$I112)+1)</f>
        <v/>
      </c>
      <c r="S112" s="33" t="str">
        <f>IF(OR($H112&lt;12,$L112&lt;&gt;S$4,$K112&lt;&gt;S$5),"",COUNTIFS($L$6:$L$121,S$4,$K$6:$K$121,S$5,$H$6:$H$121,"&gt;="&amp;12,$I$6:$I$121,"&gt;"&amp;$I112)+1)</f>
        <v/>
      </c>
      <c r="T112" s="33" t="str">
        <f>IF(OR($H112&lt;12,$L112&lt;&gt;T$4,$K112&lt;&gt;T$5),"",COUNTIFS($L$6:$L$121,T$4,$K$6:$K$121,T$5,$H$6:$H$121,"&gt;="&amp;12,$I$6:$I$121,"&gt;"&amp;$I112)+1)</f>
        <v/>
      </c>
      <c r="U112" s="33" t="str">
        <f>IF(OR($H112&lt;12,$L112&lt;&gt;U$4,$K112&lt;&gt;U$5),"",COUNTIFS($L$6:$L$121,U$4,$K$6:$K$121,U$5,$H$6:$H$121,"&gt;="&amp;12,$I$6:$I$121,"&gt;"&amp;$I112)+1)</f>
        <v/>
      </c>
      <c r="V112" s="34" t="str">
        <f>IF(OR($H112&lt;12,$L112&lt;&gt;V$4,$K112&lt;&gt;V$5),"",COUNTIFS($L$6:$L$121,V$4,$K$6:$K$121,V$5,$H$6:$H$121,"&gt;="&amp;12,$I$6:$I$121,"&gt;"&amp;$I112)+1)</f>
        <v/>
      </c>
      <c r="W112" s="32" t="str">
        <f>IF(OR($H112&lt;12,$L112&lt;&gt;W$4,$K112&lt;&gt;W$5),"",COUNTIFS($L$6:$L$121,W$4,$K$6:$K$121,W$5,$H$6:$H$121,"&gt;="&amp;12,$I$6:$I$121,"&gt;"&amp;$I112)+1)</f>
        <v/>
      </c>
      <c r="X112" s="33" t="str">
        <f>IF(OR($H112&lt;12,$L112&lt;&gt;X$4,$K112&lt;&gt;X$5),"",COUNTIFS($L$6:$L$121,X$4,$K$6:$K$121,X$5,$H$6:$H$121,"&gt;="&amp;12,$I$6:$I$121,"&gt;"&amp;$I112)+1)</f>
        <v/>
      </c>
      <c r="Y112" s="33" t="str">
        <f>IF(OR($H112&lt;12,$L112&lt;&gt;Y$4,$K112&lt;&gt;Y$5),"",COUNTIFS($L$6:$L$121,Y$4,$K$6:$K$121,Y$5,$H$6:$H$121,"&gt;="&amp;12,$I$6:$I$121,"&gt;"&amp;$I112)+1)</f>
        <v/>
      </c>
      <c r="Z112" s="33" t="str">
        <f>IF(OR($H112&lt;12,$L112&lt;&gt;Z$4,$K112&lt;&gt;Z$5),"",COUNTIFS($L$6:$L$121,Z$4,$K$6:$K$121,Z$5,$H$6:$H$121,"&gt;="&amp;12,$I$6:$I$121,"&gt;"&amp;$I112)+1)</f>
        <v/>
      </c>
      <c r="AA112" s="33" t="str">
        <f>IF(OR($H112&lt;12,$L112&lt;&gt;AA$4,$K112&lt;&gt;AA$5),"",COUNTIFS($L$6:$L$121,AA$4,$K$6:$K$121,AA$5,$H$6:$H$121,"&gt;="&amp;12,$I$6:$I$121,"&gt;"&amp;$I112)+1)</f>
        <v/>
      </c>
      <c r="AB112" s="33" t="str">
        <f>IF(OR($H112&lt;12,$L112&lt;&gt;AB$4,$K112&lt;&gt;AB$5),"",COUNTIFS($L$6:$L$121,AB$4,$K$6:$K$121,AB$5,$H$6:$H$121,"&gt;="&amp;12,$I$6:$I$121,"&gt;"&amp;$I112)+1)</f>
        <v/>
      </c>
      <c r="AC112" s="34" t="str">
        <f>IF(OR($H112&lt;12,$L112&lt;&gt;AC$4,$K112&lt;&gt;AC$5),"",COUNTIFS($L$6:$L$121,AC$4,$K$6:$K$121,AC$5,$H$6:$H$121,"&gt;="&amp;12,$I$6:$I$121,"&gt;"&amp;$I112)+1)</f>
        <v/>
      </c>
      <c r="AD112">
        <f t="shared" si="14"/>
        <v>0</v>
      </c>
    </row>
    <row r="113" spans="1:31" x14ac:dyDescent="0.3">
      <c r="A113" s="27" t="s">
        <v>107</v>
      </c>
      <c r="B113" s="28" t="s">
        <v>285</v>
      </c>
      <c r="C113" s="28">
        <v>0</v>
      </c>
      <c r="D113" s="28">
        <v>0</v>
      </c>
      <c r="E113" s="28">
        <v>0</v>
      </c>
      <c r="F113" s="28">
        <f t="shared" si="11"/>
        <v>0</v>
      </c>
      <c r="G113" s="28">
        <f t="shared" si="3"/>
        <v>0</v>
      </c>
      <c r="H113" s="28">
        <f t="shared" si="12"/>
        <v>0</v>
      </c>
      <c r="I113" s="43">
        <f t="shared" si="13"/>
        <v>0</v>
      </c>
      <c r="J113" s="43">
        <f t="shared" si="15"/>
        <v>0</v>
      </c>
      <c r="K113" s="45" t="s">
        <v>10</v>
      </c>
      <c r="L113" s="29" t="s">
        <v>3</v>
      </c>
      <c r="M113" s="30" t="str">
        <f>IF(H113&lt;12,"N/A",COUNTIFS($H$6:$H$121,"&gt;="&amp;12,$I$6:$I$121,"&gt;"&amp;$I113)+1)</f>
        <v>N/A</v>
      </c>
      <c r="N113" s="31" t="str">
        <f>IF(OR(H113&lt;12,L113&lt;&gt;N$4),"N/A",COUNTIFS($L$6:$L$121,N$4,$H$6:$H$121,"&gt;="&amp;12,$I$6:$I$121,"&gt;"&amp;$I113)+1)</f>
        <v>N/A</v>
      </c>
      <c r="O113" s="31" t="str">
        <f>IF(OR($H113&lt;12,$L113&lt;&gt;O$4),"N/A",COUNTIFS($L$6:$L$121,O$4,$H$6:$H$121,"&gt;="&amp;12,$I$6:$I$121,"&gt;"&amp;$I113)+1)</f>
        <v>N/A</v>
      </c>
      <c r="P113" s="32" t="str">
        <f>IF(OR($H113&lt;12,$L113&lt;&gt;P$4,$K113&lt;&gt;P$5),"",COUNTIFS($L$6:$L$121,P$4,$K$6:$K$121,P$5,$H$6:$H$121,"&gt;="&amp;12,$I$6:$I$121,"&gt;"&amp;$I113)+1)</f>
        <v/>
      </c>
      <c r="Q113" s="33" t="str">
        <f>IF(OR($H113&lt;12,$L113&lt;&gt;Q$4,$K113&lt;&gt;Q$5),"",COUNTIFS($L$6:$L$121,Q$4,$K$6:$K$121,Q$5,$H$6:$H$121,"&gt;="&amp;12,$I$6:$I$121,"&gt;"&amp;$I113)+1)</f>
        <v/>
      </c>
      <c r="R113" s="33" t="str">
        <f>IF(OR($H113&lt;12,$L113&lt;&gt;R$4,$K113&lt;&gt;R$5),"",COUNTIFS($L$6:$L$121,R$4,$K$6:$K$121,R$5,$H$6:$H$121,"&gt;="&amp;12,$I$6:$I$121,"&gt;"&amp;$I113)+1)</f>
        <v/>
      </c>
      <c r="S113" s="33" t="str">
        <f>IF(OR($H113&lt;12,$L113&lt;&gt;S$4,$K113&lt;&gt;S$5),"",COUNTIFS($L$6:$L$121,S$4,$K$6:$K$121,S$5,$H$6:$H$121,"&gt;="&amp;12,$I$6:$I$121,"&gt;"&amp;$I113)+1)</f>
        <v/>
      </c>
      <c r="T113" s="33" t="str">
        <f>IF(OR($H113&lt;12,$L113&lt;&gt;T$4,$K113&lt;&gt;T$5),"",COUNTIFS($L$6:$L$121,T$4,$K$6:$K$121,T$5,$H$6:$H$121,"&gt;="&amp;12,$I$6:$I$121,"&gt;"&amp;$I113)+1)</f>
        <v/>
      </c>
      <c r="U113" s="33" t="str">
        <f>IF(OR($H113&lt;12,$L113&lt;&gt;U$4,$K113&lt;&gt;U$5),"",COUNTIFS($L$6:$L$121,U$4,$K$6:$K$121,U$5,$H$6:$H$121,"&gt;="&amp;12,$I$6:$I$121,"&gt;"&amp;$I113)+1)</f>
        <v/>
      </c>
      <c r="V113" s="34" t="str">
        <f>IF(OR($H113&lt;12,$L113&lt;&gt;V$4,$K113&lt;&gt;V$5),"",COUNTIFS($L$6:$L$121,V$4,$K$6:$K$121,V$5,$H$6:$H$121,"&gt;="&amp;12,$I$6:$I$121,"&gt;"&amp;$I113)+1)</f>
        <v/>
      </c>
      <c r="W113" s="32" t="str">
        <f>IF(OR($H113&lt;12,$L113&lt;&gt;W$4,$K113&lt;&gt;W$5),"",COUNTIFS($L$6:$L$121,W$4,$K$6:$K$121,W$5,$H$6:$H$121,"&gt;="&amp;12,$I$6:$I$121,"&gt;"&amp;$I113)+1)</f>
        <v/>
      </c>
      <c r="X113" s="33" t="str">
        <f>IF(OR($H113&lt;12,$L113&lt;&gt;X$4,$K113&lt;&gt;X$5),"",COUNTIFS($L$6:$L$121,X$4,$K$6:$K$121,X$5,$H$6:$H$121,"&gt;="&amp;12,$I$6:$I$121,"&gt;"&amp;$I113)+1)</f>
        <v/>
      </c>
      <c r="Y113" s="33" t="str">
        <f>IF(OR($H113&lt;12,$L113&lt;&gt;Y$4,$K113&lt;&gt;Y$5),"",COUNTIFS($L$6:$L$121,Y$4,$K$6:$K$121,Y$5,$H$6:$H$121,"&gt;="&amp;12,$I$6:$I$121,"&gt;"&amp;$I113)+1)</f>
        <v/>
      </c>
      <c r="Z113" s="33" t="str">
        <f>IF(OR($H113&lt;12,$L113&lt;&gt;Z$4,$K113&lt;&gt;Z$5),"",COUNTIFS($L$6:$L$121,Z$4,$K$6:$K$121,Z$5,$H$6:$H$121,"&gt;="&amp;12,$I$6:$I$121,"&gt;"&amp;$I113)+1)</f>
        <v/>
      </c>
      <c r="AA113" s="33" t="str">
        <f>IF(OR($H113&lt;12,$L113&lt;&gt;AA$4,$K113&lt;&gt;AA$5),"",COUNTIFS($L$6:$L$121,AA$4,$K$6:$K$121,AA$5,$H$6:$H$121,"&gt;="&amp;12,$I$6:$I$121,"&gt;"&amp;$I113)+1)</f>
        <v/>
      </c>
      <c r="AB113" s="33" t="str">
        <f>IF(OR($H113&lt;12,$L113&lt;&gt;AB$4,$K113&lt;&gt;AB$5),"",COUNTIFS($L$6:$L$121,AB$4,$K$6:$K$121,AB$5,$H$6:$H$121,"&gt;="&amp;12,$I$6:$I$121,"&gt;"&amp;$I113)+1)</f>
        <v/>
      </c>
      <c r="AC113" s="34" t="str">
        <f>IF(OR($H113&lt;12,$L113&lt;&gt;AC$4,$K113&lt;&gt;AC$5),"",COUNTIFS($L$6:$L$121,AC$4,$K$6:$K$121,AC$5,$H$6:$H$121,"&gt;="&amp;12,$I$6:$I$121,"&gt;"&amp;$I113)+1)</f>
        <v/>
      </c>
      <c r="AD113">
        <f t="shared" si="14"/>
        <v>0</v>
      </c>
    </row>
    <row r="114" spans="1:31" x14ac:dyDescent="0.3">
      <c r="A114" s="27" t="s">
        <v>108</v>
      </c>
      <c r="B114" s="28" t="s">
        <v>285</v>
      </c>
      <c r="C114" s="28">
        <v>0</v>
      </c>
      <c r="D114" s="28">
        <v>0</v>
      </c>
      <c r="E114" s="28">
        <v>0</v>
      </c>
      <c r="F114" s="28">
        <f t="shared" si="11"/>
        <v>0</v>
      </c>
      <c r="G114" s="28">
        <f t="shared" si="3"/>
        <v>0</v>
      </c>
      <c r="H114" s="28">
        <f t="shared" si="12"/>
        <v>0</v>
      </c>
      <c r="I114" s="43">
        <f t="shared" si="13"/>
        <v>0</v>
      </c>
      <c r="J114" s="43">
        <f t="shared" si="15"/>
        <v>0</v>
      </c>
      <c r="K114" s="45" t="s">
        <v>8</v>
      </c>
      <c r="L114" s="29" t="s">
        <v>3</v>
      </c>
      <c r="M114" s="30" t="str">
        <f>IF(H114&lt;12,"N/A",COUNTIFS($H$6:$H$121,"&gt;="&amp;12,$I$6:$I$121,"&gt;"&amp;$I114)+1)</f>
        <v>N/A</v>
      </c>
      <c r="N114" s="31" t="str">
        <f>IF(OR(H114&lt;12,L114&lt;&gt;N$4),"N/A",COUNTIFS($L$6:$L$121,N$4,$H$6:$H$121,"&gt;="&amp;12,$I$6:$I$121,"&gt;"&amp;$I114)+1)</f>
        <v>N/A</v>
      </c>
      <c r="O114" s="31" t="str">
        <f>IF(OR($H114&lt;12,$L114&lt;&gt;O$4),"N/A",COUNTIFS($L$6:$L$121,O$4,$H$6:$H$121,"&gt;="&amp;12,$I$6:$I$121,"&gt;"&amp;$I114)+1)</f>
        <v>N/A</v>
      </c>
      <c r="P114" s="32" t="str">
        <f>IF(OR($H114&lt;12,$L114&lt;&gt;P$4,$K114&lt;&gt;P$5),"",COUNTIFS($L$6:$L$121,P$4,$K$6:$K$121,P$5,$H$6:$H$121,"&gt;="&amp;12,$I$6:$I$121,"&gt;"&amp;$I114)+1)</f>
        <v/>
      </c>
      <c r="Q114" s="33" t="str">
        <f>IF(OR($H114&lt;12,$L114&lt;&gt;Q$4,$K114&lt;&gt;Q$5),"",COUNTIFS($L$6:$L$121,Q$4,$K$6:$K$121,Q$5,$H$6:$H$121,"&gt;="&amp;12,$I$6:$I$121,"&gt;"&amp;$I114)+1)</f>
        <v/>
      </c>
      <c r="R114" s="33" t="str">
        <f>IF(OR($H114&lt;12,$L114&lt;&gt;R$4,$K114&lt;&gt;R$5),"",COUNTIFS($L$6:$L$121,R$4,$K$6:$K$121,R$5,$H$6:$H$121,"&gt;="&amp;12,$I$6:$I$121,"&gt;"&amp;$I114)+1)</f>
        <v/>
      </c>
      <c r="S114" s="33" t="str">
        <f>IF(OR($H114&lt;12,$L114&lt;&gt;S$4,$K114&lt;&gt;S$5),"",COUNTIFS($L$6:$L$121,S$4,$K$6:$K$121,S$5,$H$6:$H$121,"&gt;="&amp;12,$I$6:$I$121,"&gt;"&amp;$I114)+1)</f>
        <v/>
      </c>
      <c r="T114" s="33" t="str">
        <f>IF(OR($H114&lt;12,$L114&lt;&gt;T$4,$K114&lt;&gt;T$5),"",COUNTIFS($L$6:$L$121,T$4,$K$6:$K$121,T$5,$H$6:$H$121,"&gt;="&amp;12,$I$6:$I$121,"&gt;"&amp;$I114)+1)</f>
        <v/>
      </c>
      <c r="U114" s="33" t="str">
        <f>IF(OR($H114&lt;12,$L114&lt;&gt;U$4,$K114&lt;&gt;U$5),"",COUNTIFS($L$6:$L$121,U$4,$K$6:$K$121,U$5,$H$6:$H$121,"&gt;="&amp;12,$I$6:$I$121,"&gt;"&amp;$I114)+1)</f>
        <v/>
      </c>
      <c r="V114" s="34" t="str">
        <f>IF(OR($H114&lt;12,$L114&lt;&gt;V$4,$K114&lt;&gt;V$5),"",COUNTIFS($L$6:$L$121,V$4,$K$6:$K$121,V$5,$H$6:$H$121,"&gt;="&amp;12,$I$6:$I$121,"&gt;"&amp;$I114)+1)</f>
        <v/>
      </c>
      <c r="W114" s="32" t="str">
        <f>IF(OR($H114&lt;12,$L114&lt;&gt;W$4,$K114&lt;&gt;W$5),"",COUNTIFS($L$6:$L$121,W$4,$K$6:$K$121,W$5,$H$6:$H$121,"&gt;="&amp;12,$I$6:$I$121,"&gt;"&amp;$I114)+1)</f>
        <v/>
      </c>
      <c r="X114" s="33" t="str">
        <f>IF(OR($H114&lt;12,$L114&lt;&gt;X$4,$K114&lt;&gt;X$5),"",COUNTIFS($L$6:$L$121,X$4,$K$6:$K$121,X$5,$H$6:$H$121,"&gt;="&amp;12,$I$6:$I$121,"&gt;"&amp;$I114)+1)</f>
        <v/>
      </c>
      <c r="Y114" s="33" t="str">
        <f>IF(OR($H114&lt;12,$L114&lt;&gt;Y$4,$K114&lt;&gt;Y$5),"",COUNTIFS($L$6:$L$121,Y$4,$K$6:$K$121,Y$5,$H$6:$H$121,"&gt;="&amp;12,$I$6:$I$121,"&gt;"&amp;$I114)+1)</f>
        <v/>
      </c>
      <c r="Z114" s="33" t="str">
        <f>IF(OR($H114&lt;12,$L114&lt;&gt;Z$4,$K114&lt;&gt;Z$5),"",COUNTIFS($L$6:$L$121,Z$4,$K$6:$K$121,Z$5,$H$6:$H$121,"&gt;="&amp;12,$I$6:$I$121,"&gt;"&amp;$I114)+1)</f>
        <v/>
      </c>
      <c r="AA114" s="33" t="str">
        <f>IF(OR($H114&lt;12,$L114&lt;&gt;AA$4,$K114&lt;&gt;AA$5),"",COUNTIFS($L$6:$L$121,AA$4,$K$6:$K$121,AA$5,$H$6:$H$121,"&gt;="&amp;12,$I$6:$I$121,"&gt;"&amp;$I114)+1)</f>
        <v/>
      </c>
      <c r="AB114" s="33" t="str">
        <f>IF(OR($H114&lt;12,$L114&lt;&gt;AB$4,$K114&lt;&gt;AB$5),"",COUNTIFS($L$6:$L$121,AB$4,$K$6:$K$121,AB$5,$H$6:$H$121,"&gt;="&amp;12,$I$6:$I$121,"&gt;"&amp;$I114)+1)</f>
        <v/>
      </c>
      <c r="AC114" s="34" t="str">
        <f>IF(OR($H114&lt;12,$L114&lt;&gt;AC$4,$K114&lt;&gt;AC$5),"",COUNTIFS($L$6:$L$121,AC$4,$K$6:$K$121,AC$5,$H$6:$H$121,"&gt;="&amp;12,$I$6:$I$121,"&gt;"&amp;$I114)+1)</f>
        <v/>
      </c>
      <c r="AD114">
        <f t="shared" si="14"/>
        <v>0</v>
      </c>
    </row>
    <row r="115" spans="1:31" x14ac:dyDescent="0.3">
      <c r="A115" s="27" t="s">
        <v>109</v>
      </c>
      <c r="B115" s="28" t="s">
        <v>285</v>
      </c>
      <c r="C115" s="28">
        <v>0</v>
      </c>
      <c r="D115" s="28">
        <v>0</v>
      </c>
      <c r="E115" s="28">
        <v>0</v>
      </c>
      <c r="F115" s="28">
        <f t="shared" si="11"/>
        <v>0</v>
      </c>
      <c r="G115" s="28">
        <f t="shared" si="3"/>
        <v>0</v>
      </c>
      <c r="H115" s="28">
        <f t="shared" si="12"/>
        <v>0</v>
      </c>
      <c r="I115" s="43">
        <f t="shared" si="13"/>
        <v>0</v>
      </c>
      <c r="J115" s="43">
        <f t="shared" si="15"/>
        <v>0</v>
      </c>
      <c r="K115" s="45" t="s">
        <v>7</v>
      </c>
      <c r="L115" s="29" t="s">
        <v>2</v>
      </c>
      <c r="M115" s="30" t="str">
        <f>IF(H115&lt;12,"N/A",COUNTIFS($H$6:$H$121,"&gt;="&amp;12,$I$6:$I$121,"&gt;"&amp;$I115)+1)</f>
        <v>N/A</v>
      </c>
      <c r="N115" s="31" t="str">
        <f>IF(OR(H115&lt;12,L115&lt;&gt;N$4),"N/A",COUNTIFS($L$6:$L$121,N$4,$H$6:$H$121,"&gt;="&amp;12,$I$6:$I$121,"&gt;"&amp;$I115)+1)</f>
        <v>N/A</v>
      </c>
      <c r="O115" s="31" t="str">
        <f>IF(OR($H115&lt;12,$L115&lt;&gt;O$4),"N/A",COUNTIFS($L$6:$L$121,O$4,$H$6:$H$121,"&gt;="&amp;12,$I$6:$I$121,"&gt;"&amp;$I115)+1)</f>
        <v>N/A</v>
      </c>
      <c r="P115" s="32" t="str">
        <f>IF(OR($H115&lt;12,$L115&lt;&gt;P$4,$K115&lt;&gt;P$5),"",COUNTIFS($L$6:$L$121,P$4,$K$6:$K$121,P$5,$H$6:$H$121,"&gt;="&amp;12,$I$6:$I$121,"&gt;"&amp;$I115)+1)</f>
        <v/>
      </c>
      <c r="Q115" s="33" t="str">
        <f>IF(OR($H115&lt;12,$L115&lt;&gt;Q$4,$K115&lt;&gt;Q$5),"",COUNTIFS($L$6:$L$121,Q$4,$K$6:$K$121,Q$5,$H$6:$H$121,"&gt;="&amp;12,$I$6:$I$121,"&gt;"&amp;$I115)+1)</f>
        <v/>
      </c>
      <c r="R115" s="33" t="str">
        <f>IF(OR($H115&lt;12,$L115&lt;&gt;R$4,$K115&lt;&gt;R$5),"",COUNTIFS($L$6:$L$121,R$4,$K$6:$K$121,R$5,$H$6:$H$121,"&gt;="&amp;12,$I$6:$I$121,"&gt;"&amp;$I115)+1)</f>
        <v/>
      </c>
      <c r="S115" s="33" t="str">
        <f>IF(OR($H115&lt;12,$L115&lt;&gt;S$4,$K115&lt;&gt;S$5),"",COUNTIFS($L$6:$L$121,S$4,$K$6:$K$121,S$5,$H$6:$H$121,"&gt;="&amp;12,$I$6:$I$121,"&gt;"&amp;$I115)+1)</f>
        <v/>
      </c>
      <c r="T115" s="33" t="str">
        <f>IF(OR($H115&lt;12,$L115&lt;&gt;T$4,$K115&lt;&gt;T$5),"",COUNTIFS($L$6:$L$121,T$4,$K$6:$K$121,T$5,$H$6:$H$121,"&gt;="&amp;12,$I$6:$I$121,"&gt;"&amp;$I115)+1)</f>
        <v/>
      </c>
      <c r="U115" s="33" t="str">
        <f>IF(OR($H115&lt;12,$L115&lt;&gt;U$4,$K115&lt;&gt;U$5),"",COUNTIFS($L$6:$L$121,U$4,$K$6:$K$121,U$5,$H$6:$H$121,"&gt;="&amp;12,$I$6:$I$121,"&gt;"&amp;$I115)+1)</f>
        <v/>
      </c>
      <c r="V115" s="34" t="str">
        <f>IF(OR($H115&lt;12,$L115&lt;&gt;V$4,$K115&lt;&gt;V$5),"",COUNTIFS($L$6:$L$121,V$4,$K$6:$K$121,V$5,$H$6:$H$121,"&gt;="&amp;12,$I$6:$I$121,"&gt;"&amp;$I115)+1)</f>
        <v/>
      </c>
      <c r="W115" s="32" t="str">
        <f>IF(OR($H115&lt;12,$L115&lt;&gt;W$4,$K115&lt;&gt;W$5),"",COUNTIFS($L$6:$L$121,W$4,$K$6:$K$121,W$5,$H$6:$H$121,"&gt;="&amp;12,$I$6:$I$121,"&gt;"&amp;$I115)+1)</f>
        <v/>
      </c>
      <c r="X115" s="33" t="str">
        <f>IF(OR($H115&lt;12,$L115&lt;&gt;X$4,$K115&lt;&gt;X$5),"",COUNTIFS($L$6:$L$121,X$4,$K$6:$K$121,X$5,$H$6:$H$121,"&gt;="&amp;12,$I$6:$I$121,"&gt;"&amp;$I115)+1)</f>
        <v/>
      </c>
      <c r="Y115" s="33" t="str">
        <f>IF(OR($H115&lt;12,$L115&lt;&gt;Y$4,$K115&lt;&gt;Y$5),"",COUNTIFS($L$6:$L$121,Y$4,$K$6:$K$121,Y$5,$H$6:$H$121,"&gt;="&amp;12,$I$6:$I$121,"&gt;"&amp;$I115)+1)</f>
        <v/>
      </c>
      <c r="Z115" s="33" t="str">
        <f>IF(OR($H115&lt;12,$L115&lt;&gt;Z$4,$K115&lt;&gt;Z$5),"",COUNTIFS($L$6:$L$121,Z$4,$K$6:$K$121,Z$5,$H$6:$H$121,"&gt;="&amp;12,$I$6:$I$121,"&gt;"&amp;$I115)+1)</f>
        <v/>
      </c>
      <c r="AA115" s="33" t="str">
        <f>IF(OR($H115&lt;12,$L115&lt;&gt;AA$4,$K115&lt;&gt;AA$5),"",COUNTIFS($L$6:$L$121,AA$4,$K$6:$K$121,AA$5,$H$6:$H$121,"&gt;="&amp;12,$I$6:$I$121,"&gt;"&amp;$I115)+1)</f>
        <v/>
      </c>
      <c r="AB115" s="33" t="str">
        <f>IF(OR($H115&lt;12,$L115&lt;&gt;AB$4,$K115&lt;&gt;AB$5),"",COUNTIFS($L$6:$L$121,AB$4,$K$6:$K$121,AB$5,$H$6:$H$121,"&gt;="&amp;12,$I$6:$I$121,"&gt;"&amp;$I115)+1)</f>
        <v/>
      </c>
      <c r="AC115" s="34" t="str">
        <f>IF(OR($H115&lt;12,$L115&lt;&gt;AC$4,$K115&lt;&gt;AC$5),"",COUNTIFS($L$6:$L$121,AC$4,$K$6:$K$121,AC$5,$H$6:$H$121,"&gt;="&amp;12,$I$6:$I$121,"&gt;"&amp;$I115)+1)</f>
        <v/>
      </c>
      <c r="AD115">
        <f t="shared" si="14"/>
        <v>0</v>
      </c>
    </row>
    <row r="116" spans="1:31" x14ac:dyDescent="0.3">
      <c r="A116" s="27" t="s">
        <v>110</v>
      </c>
      <c r="B116" s="28" t="s">
        <v>287</v>
      </c>
      <c r="C116" s="28">
        <v>0</v>
      </c>
      <c r="D116" s="28">
        <v>0</v>
      </c>
      <c r="E116" s="28">
        <v>0</v>
      </c>
      <c r="F116" s="28">
        <f t="shared" si="11"/>
        <v>0</v>
      </c>
      <c r="G116" s="28">
        <f t="shared" si="3"/>
        <v>0</v>
      </c>
      <c r="H116" s="28">
        <f t="shared" si="12"/>
        <v>0</v>
      </c>
      <c r="I116" s="43">
        <f t="shared" si="13"/>
        <v>0</v>
      </c>
      <c r="J116" s="43">
        <f t="shared" si="15"/>
        <v>0</v>
      </c>
      <c r="K116" s="45" t="s">
        <v>10</v>
      </c>
      <c r="L116" s="29" t="s">
        <v>2</v>
      </c>
      <c r="M116" s="30" t="str">
        <f>IF(H116&lt;12,"N/A",COUNTIFS($H$6:$H$121,"&gt;="&amp;12,$I$6:$I$121,"&gt;"&amp;$I116)+1)</f>
        <v>N/A</v>
      </c>
      <c r="N116" s="31" t="str">
        <f>IF(OR(H116&lt;12,L116&lt;&gt;N$4),"N/A",COUNTIFS($L$6:$L$121,N$4,$H$6:$H$121,"&gt;="&amp;12,$I$6:$I$121,"&gt;"&amp;$I116)+1)</f>
        <v>N/A</v>
      </c>
      <c r="O116" s="31" t="str">
        <f>IF(OR($H116&lt;12,$L116&lt;&gt;O$4),"N/A",COUNTIFS($L$6:$L$121,O$4,$H$6:$H$121,"&gt;="&amp;12,$I$6:$I$121,"&gt;"&amp;$I116)+1)</f>
        <v>N/A</v>
      </c>
      <c r="P116" s="32" t="str">
        <f>IF(OR($H116&lt;12,$L116&lt;&gt;P$4,$K116&lt;&gt;P$5),"",COUNTIFS($L$6:$L$121,P$4,$K$6:$K$121,P$5,$H$6:$H$121,"&gt;="&amp;12,$I$6:$I$121,"&gt;"&amp;$I116)+1)</f>
        <v/>
      </c>
      <c r="Q116" s="33" t="str">
        <f>IF(OR($H116&lt;12,$L116&lt;&gt;Q$4,$K116&lt;&gt;Q$5),"",COUNTIFS($L$6:$L$121,Q$4,$K$6:$K$121,Q$5,$H$6:$H$121,"&gt;="&amp;12,$I$6:$I$121,"&gt;"&amp;$I116)+1)</f>
        <v/>
      </c>
      <c r="R116" s="33" t="str">
        <f>IF(OR($H116&lt;12,$L116&lt;&gt;R$4,$K116&lt;&gt;R$5),"",COUNTIFS($L$6:$L$121,R$4,$K$6:$K$121,R$5,$H$6:$H$121,"&gt;="&amp;12,$I$6:$I$121,"&gt;"&amp;$I116)+1)</f>
        <v/>
      </c>
      <c r="S116" s="33" t="str">
        <f>IF(OR($H116&lt;12,$L116&lt;&gt;S$4,$K116&lt;&gt;S$5),"",COUNTIFS($L$6:$L$121,S$4,$K$6:$K$121,S$5,$H$6:$H$121,"&gt;="&amp;12,$I$6:$I$121,"&gt;"&amp;$I116)+1)</f>
        <v/>
      </c>
      <c r="T116" s="33" t="str">
        <f>IF(OR($H116&lt;12,$L116&lt;&gt;T$4,$K116&lt;&gt;T$5),"",COUNTIFS($L$6:$L$121,T$4,$K$6:$K$121,T$5,$H$6:$H$121,"&gt;="&amp;12,$I$6:$I$121,"&gt;"&amp;$I116)+1)</f>
        <v/>
      </c>
      <c r="U116" s="33" t="str">
        <f>IF(OR($H116&lt;12,$L116&lt;&gt;U$4,$K116&lt;&gt;U$5),"",COUNTIFS($L$6:$L$121,U$4,$K$6:$K$121,U$5,$H$6:$H$121,"&gt;="&amp;12,$I$6:$I$121,"&gt;"&amp;$I116)+1)</f>
        <v/>
      </c>
      <c r="V116" s="34" t="str">
        <f>IF(OR($H116&lt;12,$L116&lt;&gt;V$4,$K116&lt;&gt;V$5),"",COUNTIFS($L$6:$L$121,V$4,$K$6:$K$121,V$5,$H$6:$H$121,"&gt;="&amp;12,$I$6:$I$121,"&gt;"&amp;$I116)+1)</f>
        <v/>
      </c>
      <c r="W116" s="32" t="str">
        <f>IF(OR($H116&lt;12,$L116&lt;&gt;W$4,$K116&lt;&gt;W$5),"",COUNTIFS($L$6:$L$121,W$4,$K$6:$K$121,W$5,$H$6:$H$121,"&gt;="&amp;12,$I$6:$I$121,"&gt;"&amp;$I116)+1)</f>
        <v/>
      </c>
      <c r="X116" s="33" t="str">
        <f>IF(OR($H116&lt;12,$L116&lt;&gt;X$4,$K116&lt;&gt;X$5),"",COUNTIFS($L$6:$L$121,X$4,$K$6:$K$121,X$5,$H$6:$H$121,"&gt;="&amp;12,$I$6:$I$121,"&gt;"&amp;$I116)+1)</f>
        <v/>
      </c>
      <c r="Y116" s="33" t="str">
        <f>IF(OR($H116&lt;12,$L116&lt;&gt;Y$4,$K116&lt;&gt;Y$5),"",COUNTIFS($L$6:$L$121,Y$4,$K$6:$K$121,Y$5,$H$6:$H$121,"&gt;="&amp;12,$I$6:$I$121,"&gt;"&amp;$I116)+1)</f>
        <v/>
      </c>
      <c r="Z116" s="33" t="str">
        <f>IF(OR($H116&lt;12,$L116&lt;&gt;Z$4,$K116&lt;&gt;Z$5),"",COUNTIFS($L$6:$L$121,Z$4,$K$6:$K$121,Z$5,$H$6:$H$121,"&gt;="&amp;12,$I$6:$I$121,"&gt;"&amp;$I116)+1)</f>
        <v/>
      </c>
      <c r="AA116" s="33" t="str">
        <f>IF(OR($H116&lt;12,$L116&lt;&gt;AA$4,$K116&lt;&gt;AA$5),"",COUNTIFS($L$6:$L$121,AA$4,$K$6:$K$121,AA$5,$H$6:$H$121,"&gt;="&amp;12,$I$6:$I$121,"&gt;"&amp;$I116)+1)</f>
        <v/>
      </c>
      <c r="AB116" s="33" t="str">
        <f>IF(OR($H116&lt;12,$L116&lt;&gt;AB$4,$K116&lt;&gt;AB$5),"",COUNTIFS($L$6:$L$121,AB$4,$K$6:$K$121,AB$5,$H$6:$H$121,"&gt;="&amp;12,$I$6:$I$121,"&gt;"&amp;$I116)+1)</f>
        <v/>
      </c>
      <c r="AC116" s="34" t="str">
        <f>IF(OR($H116&lt;12,$L116&lt;&gt;AC$4,$K116&lt;&gt;AC$5),"",COUNTIFS($L$6:$L$121,AC$4,$K$6:$K$121,AC$5,$H$6:$H$121,"&gt;="&amp;12,$I$6:$I$121,"&gt;"&amp;$I116)+1)</f>
        <v/>
      </c>
      <c r="AD116">
        <f t="shared" si="14"/>
        <v>0</v>
      </c>
    </row>
    <row r="117" spans="1:31" x14ac:dyDescent="0.3">
      <c r="A117" s="27" t="s">
        <v>113</v>
      </c>
      <c r="B117" s="28" t="s">
        <v>298</v>
      </c>
      <c r="C117" s="28">
        <v>0</v>
      </c>
      <c r="D117" s="28">
        <v>0</v>
      </c>
      <c r="E117" s="28">
        <v>1</v>
      </c>
      <c r="F117" s="28">
        <f t="shared" si="11"/>
        <v>1</v>
      </c>
      <c r="G117" s="28">
        <f t="shared" si="3"/>
        <v>0</v>
      </c>
      <c r="H117" s="28">
        <f t="shared" si="12"/>
        <v>1</v>
      </c>
      <c r="I117" s="43">
        <f t="shared" si="13"/>
        <v>0</v>
      </c>
      <c r="J117" s="43">
        <f t="shared" si="15"/>
        <v>0</v>
      </c>
      <c r="K117" s="45" t="s">
        <v>10</v>
      </c>
      <c r="L117" s="29" t="s">
        <v>3</v>
      </c>
      <c r="M117" s="30" t="str">
        <f>IF(H117&lt;12,"N/A",COUNTIFS($H$6:$H$121,"&gt;="&amp;12,$I$6:$I$121,"&gt;"&amp;$I117)+1)</f>
        <v>N/A</v>
      </c>
      <c r="N117" s="31" t="str">
        <f>IF(OR(H117&lt;12,L117&lt;&gt;N$4),"N/A",COUNTIFS($L$6:$L$121,N$4,$H$6:$H$121,"&gt;="&amp;12,$I$6:$I$121,"&gt;"&amp;$I117)+1)</f>
        <v>N/A</v>
      </c>
      <c r="O117" s="31" t="str">
        <f>IF(OR($H117&lt;12,$L117&lt;&gt;O$4),"N/A",COUNTIFS($L$6:$L$121,O$4,$H$6:$H$121,"&gt;="&amp;12,$I$6:$I$121,"&gt;"&amp;$I117)+1)</f>
        <v>N/A</v>
      </c>
      <c r="P117" s="32" t="str">
        <f>IF(OR($H117&lt;12,$L117&lt;&gt;P$4,$K117&lt;&gt;P$5),"",COUNTIFS($L$6:$L$121,P$4,$K$6:$K$121,P$5,$H$6:$H$121,"&gt;="&amp;12,$I$6:$I$121,"&gt;"&amp;$I117)+1)</f>
        <v/>
      </c>
      <c r="Q117" s="33" t="str">
        <f>IF(OR($H117&lt;12,$L117&lt;&gt;Q$4,$K117&lt;&gt;Q$5),"",COUNTIFS($L$6:$L$121,Q$4,$K$6:$K$121,Q$5,$H$6:$H$121,"&gt;="&amp;12,$I$6:$I$121,"&gt;"&amp;$I117)+1)</f>
        <v/>
      </c>
      <c r="R117" s="33" t="str">
        <f>IF(OR($H117&lt;12,$L117&lt;&gt;R$4,$K117&lt;&gt;R$5),"",COUNTIFS($L$6:$L$121,R$4,$K$6:$K$121,R$5,$H$6:$H$121,"&gt;="&amp;12,$I$6:$I$121,"&gt;"&amp;$I117)+1)</f>
        <v/>
      </c>
      <c r="S117" s="33" t="str">
        <f>IF(OR($H117&lt;12,$L117&lt;&gt;S$4,$K117&lt;&gt;S$5),"",COUNTIFS($L$6:$L$121,S$4,$K$6:$K$121,S$5,$H$6:$H$121,"&gt;="&amp;12,$I$6:$I$121,"&gt;"&amp;$I117)+1)</f>
        <v/>
      </c>
      <c r="T117" s="33" t="str">
        <f>IF(OR($H117&lt;12,$L117&lt;&gt;T$4,$K117&lt;&gt;T$5),"",COUNTIFS($L$6:$L$121,T$4,$K$6:$K$121,T$5,$H$6:$H$121,"&gt;="&amp;12,$I$6:$I$121,"&gt;"&amp;$I117)+1)</f>
        <v/>
      </c>
      <c r="U117" s="33" t="str">
        <f>IF(OR($H117&lt;12,$L117&lt;&gt;U$4,$K117&lt;&gt;U$5),"",COUNTIFS($L$6:$L$121,U$4,$K$6:$K$121,U$5,$H$6:$H$121,"&gt;="&amp;12,$I$6:$I$121,"&gt;"&amp;$I117)+1)</f>
        <v/>
      </c>
      <c r="V117" s="34" t="str">
        <f>IF(OR($H117&lt;12,$L117&lt;&gt;V$4,$K117&lt;&gt;V$5),"",COUNTIFS($L$6:$L$121,V$4,$K$6:$K$121,V$5,$H$6:$H$121,"&gt;="&amp;12,$I$6:$I$121,"&gt;"&amp;$I117)+1)</f>
        <v/>
      </c>
      <c r="W117" s="32" t="str">
        <f>IF(OR($H117&lt;12,$L117&lt;&gt;W$4,$K117&lt;&gt;W$5),"",COUNTIFS($L$6:$L$121,W$4,$K$6:$K$121,W$5,$H$6:$H$121,"&gt;="&amp;12,$I$6:$I$121,"&gt;"&amp;$I117)+1)</f>
        <v/>
      </c>
      <c r="X117" s="33" t="str">
        <f>IF(OR($H117&lt;12,$L117&lt;&gt;X$4,$K117&lt;&gt;X$5),"",COUNTIFS($L$6:$L$121,X$4,$K$6:$K$121,X$5,$H$6:$H$121,"&gt;="&amp;12,$I$6:$I$121,"&gt;"&amp;$I117)+1)</f>
        <v/>
      </c>
      <c r="Y117" s="33" t="str">
        <f>IF(OR($H117&lt;12,$L117&lt;&gt;Y$4,$K117&lt;&gt;Y$5),"",COUNTIFS($L$6:$L$121,Y$4,$K$6:$K$121,Y$5,$H$6:$H$121,"&gt;="&amp;12,$I$6:$I$121,"&gt;"&amp;$I117)+1)</f>
        <v/>
      </c>
      <c r="Z117" s="33" t="str">
        <f>IF(OR($H117&lt;12,$L117&lt;&gt;Z$4,$K117&lt;&gt;Z$5),"",COUNTIFS($L$6:$L$121,Z$4,$K$6:$K$121,Z$5,$H$6:$H$121,"&gt;="&amp;12,$I$6:$I$121,"&gt;"&amp;$I117)+1)</f>
        <v/>
      </c>
      <c r="AA117" s="33" t="str">
        <f>IF(OR($H117&lt;12,$L117&lt;&gt;AA$4,$K117&lt;&gt;AA$5),"",COUNTIFS($L$6:$L$121,AA$4,$K$6:$K$121,AA$5,$H$6:$H$121,"&gt;="&amp;12,$I$6:$I$121,"&gt;"&amp;$I117)+1)</f>
        <v/>
      </c>
      <c r="AB117" s="33" t="str">
        <f>IF(OR($H117&lt;12,$L117&lt;&gt;AB$4,$K117&lt;&gt;AB$5),"",COUNTIFS($L$6:$L$121,AB$4,$K$6:$K$121,AB$5,$H$6:$H$121,"&gt;="&amp;12,$I$6:$I$121,"&gt;"&amp;$I117)+1)</f>
        <v/>
      </c>
      <c r="AC117" s="34" t="str">
        <f>IF(OR($H117&lt;12,$L117&lt;&gt;AC$4,$K117&lt;&gt;AC$5),"",COUNTIFS($L$6:$L$121,AC$4,$K$6:$K$121,AC$5,$H$6:$H$121,"&gt;="&amp;12,$I$6:$I$121,"&gt;"&amp;$I117)+1)</f>
        <v/>
      </c>
      <c r="AD117">
        <f t="shared" si="14"/>
        <v>0</v>
      </c>
    </row>
    <row r="118" spans="1:31" x14ac:dyDescent="0.3">
      <c r="A118" s="27" t="s">
        <v>115</v>
      </c>
      <c r="B118" s="28" t="s">
        <v>287</v>
      </c>
      <c r="C118" s="28">
        <v>0</v>
      </c>
      <c r="D118" s="28">
        <v>0</v>
      </c>
      <c r="E118" s="28">
        <v>0</v>
      </c>
      <c r="F118" s="28">
        <f t="shared" si="11"/>
        <v>0</v>
      </c>
      <c r="G118" s="28">
        <f t="shared" si="3"/>
        <v>0</v>
      </c>
      <c r="H118" s="28">
        <f t="shared" si="12"/>
        <v>0</v>
      </c>
      <c r="I118" s="43">
        <f t="shared" si="13"/>
        <v>0</v>
      </c>
      <c r="J118" s="43">
        <f t="shared" si="15"/>
        <v>0</v>
      </c>
      <c r="K118" s="45" t="s">
        <v>10</v>
      </c>
      <c r="L118" s="29" t="s">
        <v>3</v>
      </c>
      <c r="M118" s="30" t="str">
        <f>IF(H118&lt;12,"N/A",COUNTIFS($H$6:$H$121,"&gt;="&amp;12,$I$6:$I$121,"&gt;"&amp;$I118)+1)</f>
        <v>N/A</v>
      </c>
      <c r="N118" s="31" t="str">
        <f>IF(OR(H118&lt;12,L118&lt;&gt;N$4),"N/A",COUNTIFS($L$6:$L$121,N$4,$H$6:$H$121,"&gt;="&amp;12,$I$6:$I$121,"&gt;"&amp;$I118)+1)</f>
        <v>N/A</v>
      </c>
      <c r="O118" s="31" t="str">
        <f>IF(OR($H118&lt;12,$L118&lt;&gt;O$4),"N/A",COUNTIFS($L$6:$L$121,O$4,$H$6:$H$121,"&gt;="&amp;12,$I$6:$I$121,"&gt;"&amp;$I118)+1)</f>
        <v>N/A</v>
      </c>
      <c r="P118" s="32" t="str">
        <f>IF(OR($H118&lt;12,$L118&lt;&gt;P$4,$K118&lt;&gt;P$5),"",COUNTIFS($L$6:$L$121,P$4,$K$6:$K$121,P$5,$H$6:$H$121,"&gt;="&amp;12,$I$6:$I$121,"&gt;"&amp;$I118)+1)</f>
        <v/>
      </c>
      <c r="Q118" s="33" t="str">
        <f>IF(OR($H118&lt;12,$L118&lt;&gt;Q$4,$K118&lt;&gt;Q$5),"",COUNTIFS($L$6:$L$121,Q$4,$K$6:$K$121,Q$5,$H$6:$H$121,"&gt;="&amp;12,$I$6:$I$121,"&gt;"&amp;$I118)+1)</f>
        <v/>
      </c>
      <c r="R118" s="33" t="str">
        <f>IF(OR($H118&lt;12,$L118&lt;&gt;R$4,$K118&lt;&gt;R$5),"",COUNTIFS($L$6:$L$121,R$4,$K$6:$K$121,R$5,$H$6:$H$121,"&gt;="&amp;12,$I$6:$I$121,"&gt;"&amp;$I118)+1)</f>
        <v/>
      </c>
      <c r="S118" s="33" t="str">
        <f>IF(OR($H118&lt;12,$L118&lt;&gt;S$4,$K118&lt;&gt;S$5),"",COUNTIFS($L$6:$L$121,S$4,$K$6:$K$121,S$5,$H$6:$H$121,"&gt;="&amp;12,$I$6:$I$121,"&gt;"&amp;$I118)+1)</f>
        <v/>
      </c>
      <c r="T118" s="33" t="str">
        <f>IF(OR($H118&lt;12,$L118&lt;&gt;T$4,$K118&lt;&gt;T$5),"",COUNTIFS($L$6:$L$121,T$4,$K$6:$K$121,T$5,$H$6:$H$121,"&gt;="&amp;12,$I$6:$I$121,"&gt;"&amp;$I118)+1)</f>
        <v/>
      </c>
      <c r="U118" s="33" t="str">
        <f>IF(OR($H118&lt;12,$L118&lt;&gt;U$4,$K118&lt;&gt;U$5),"",COUNTIFS($L$6:$L$121,U$4,$K$6:$K$121,U$5,$H$6:$H$121,"&gt;="&amp;12,$I$6:$I$121,"&gt;"&amp;$I118)+1)</f>
        <v/>
      </c>
      <c r="V118" s="34" t="str">
        <f>IF(OR($H118&lt;12,$L118&lt;&gt;V$4,$K118&lt;&gt;V$5),"",COUNTIFS($L$6:$L$121,V$4,$K$6:$K$121,V$5,$H$6:$H$121,"&gt;="&amp;12,$I$6:$I$121,"&gt;"&amp;$I118)+1)</f>
        <v/>
      </c>
      <c r="W118" s="32" t="str">
        <f>IF(OR($H118&lt;12,$L118&lt;&gt;W$4,$K118&lt;&gt;W$5),"",COUNTIFS($L$6:$L$121,W$4,$K$6:$K$121,W$5,$H$6:$H$121,"&gt;="&amp;12,$I$6:$I$121,"&gt;"&amp;$I118)+1)</f>
        <v/>
      </c>
      <c r="X118" s="33" t="str">
        <f>IF(OR($H118&lt;12,$L118&lt;&gt;X$4,$K118&lt;&gt;X$5),"",COUNTIFS($L$6:$L$121,X$4,$K$6:$K$121,X$5,$H$6:$H$121,"&gt;="&amp;12,$I$6:$I$121,"&gt;"&amp;$I118)+1)</f>
        <v/>
      </c>
      <c r="Y118" s="33" t="str">
        <f>IF(OR($H118&lt;12,$L118&lt;&gt;Y$4,$K118&lt;&gt;Y$5),"",COUNTIFS($L$6:$L$121,Y$4,$K$6:$K$121,Y$5,$H$6:$H$121,"&gt;="&amp;12,$I$6:$I$121,"&gt;"&amp;$I118)+1)</f>
        <v/>
      </c>
      <c r="Z118" s="33" t="str">
        <f>IF(OR($H118&lt;12,$L118&lt;&gt;Z$4,$K118&lt;&gt;Z$5),"",COUNTIFS($L$6:$L$121,Z$4,$K$6:$K$121,Z$5,$H$6:$H$121,"&gt;="&amp;12,$I$6:$I$121,"&gt;"&amp;$I118)+1)</f>
        <v/>
      </c>
      <c r="AA118" s="33" t="str">
        <f>IF(OR($H118&lt;12,$L118&lt;&gt;AA$4,$K118&lt;&gt;AA$5),"",COUNTIFS($L$6:$L$121,AA$4,$K$6:$K$121,AA$5,$H$6:$H$121,"&gt;="&amp;12,$I$6:$I$121,"&gt;"&amp;$I118)+1)</f>
        <v/>
      </c>
      <c r="AB118" s="33" t="str">
        <f>IF(OR($H118&lt;12,$L118&lt;&gt;AB$4,$K118&lt;&gt;AB$5),"",COUNTIFS($L$6:$L$121,AB$4,$K$6:$K$121,AB$5,$H$6:$H$121,"&gt;="&amp;12,$I$6:$I$121,"&gt;"&amp;$I118)+1)</f>
        <v/>
      </c>
      <c r="AC118" s="34" t="str">
        <f>IF(OR($H118&lt;12,$L118&lt;&gt;AC$4,$K118&lt;&gt;AC$5),"",COUNTIFS($L$6:$L$121,AC$4,$K$6:$K$121,AC$5,$H$6:$H$121,"&gt;="&amp;12,$I$6:$I$121,"&gt;"&amp;$I118)+1)</f>
        <v/>
      </c>
      <c r="AD118">
        <f t="shared" si="14"/>
        <v>0</v>
      </c>
    </row>
    <row r="119" spans="1:31" x14ac:dyDescent="0.3">
      <c r="A119" s="27" t="s">
        <v>125</v>
      </c>
      <c r="B119" s="28" t="s">
        <v>299</v>
      </c>
      <c r="C119" s="28">
        <v>0</v>
      </c>
      <c r="D119" s="28">
        <v>0</v>
      </c>
      <c r="E119" s="28">
        <v>5</v>
      </c>
      <c r="F119" s="28">
        <f t="shared" si="11"/>
        <v>2</v>
      </c>
      <c r="G119" s="28">
        <f t="shared" si="3"/>
        <v>0</v>
      </c>
      <c r="H119" s="28">
        <f t="shared" si="12"/>
        <v>2</v>
      </c>
      <c r="I119" s="43">
        <f t="shared" si="13"/>
        <v>0</v>
      </c>
      <c r="J119" s="43">
        <f t="shared" si="15"/>
        <v>0</v>
      </c>
      <c r="K119" s="45" t="s">
        <v>10</v>
      </c>
      <c r="L119" s="29" t="s">
        <v>3</v>
      </c>
      <c r="M119" s="30" t="str">
        <f>IF(H119&lt;12,"N/A",COUNTIFS($H$6:$H$121,"&gt;="&amp;12,$I$6:$I$121,"&gt;"&amp;$I119)+1)</f>
        <v>N/A</v>
      </c>
      <c r="N119" s="31" t="str">
        <f>IF(OR(H119&lt;12,L119&lt;&gt;N$4),"N/A",COUNTIFS($L$6:$L$121,N$4,$H$6:$H$121,"&gt;="&amp;12,$I$6:$I$121,"&gt;"&amp;$I119)+1)</f>
        <v>N/A</v>
      </c>
      <c r="O119" s="31" t="str">
        <f>IF(OR($H119&lt;12,$L119&lt;&gt;O$4),"N/A",COUNTIFS($L$6:$L$121,O$4,$H$6:$H$121,"&gt;="&amp;12,$I$6:$I$121,"&gt;"&amp;$I119)+1)</f>
        <v>N/A</v>
      </c>
      <c r="P119" s="32" t="str">
        <f>IF(OR($H119&lt;12,$L119&lt;&gt;P$4,$K119&lt;&gt;P$5),"",COUNTIFS($L$6:$L$121,P$4,$K$6:$K$121,P$5,$H$6:$H$121,"&gt;="&amp;12,$I$6:$I$121,"&gt;"&amp;$I119)+1)</f>
        <v/>
      </c>
      <c r="Q119" s="33" t="str">
        <f>IF(OR($H119&lt;12,$L119&lt;&gt;Q$4,$K119&lt;&gt;Q$5),"",COUNTIFS($L$6:$L$121,Q$4,$K$6:$K$121,Q$5,$H$6:$H$121,"&gt;="&amp;12,$I$6:$I$121,"&gt;"&amp;$I119)+1)</f>
        <v/>
      </c>
      <c r="R119" s="33" t="str">
        <f>IF(OR($H119&lt;12,$L119&lt;&gt;R$4,$K119&lt;&gt;R$5),"",COUNTIFS($L$6:$L$121,R$4,$K$6:$K$121,R$5,$H$6:$H$121,"&gt;="&amp;12,$I$6:$I$121,"&gt;"&amp;$I119)+1)</f>
        <v/>
      </c>
      <c r="S119" s="33" t="str">
        <f>IF(OR($H119&lt;12,$L119&lt;&gt;S$4,$K119&lt;&gt;S$5),"",COUNTIFS($L$6:$L$121,S$4,$K$6:$K$121,S$5,$H$6:$H$121,"&gt;="&amp;12,$I$6:$I$121,"&gt;"&amp;$I119)+1)</f>
        <v/>
      </c>
      <c r="T119" s="33" t="str">
        <f>IF(OR($H119&lt;12,$L119&lt;&gt;T$4,$K119&lt;&gt;T$5),"",COUNTIFS($L$6:$L$121,T$4,$K$6:$K$121,T$5,$H$6:$H$121,"&gt;="&amp;12,$I$6:$I$121,"&gt;"&amp;$I119)+1)</f>
        <v/>
      </c>
      <c r="U119" s="33" t="str">
        <f>IF(OR($H119&lt;12,$L119&lt;&gt;U$4,$K119&lt;&gt;U$5),"",COUNTIFS($L$6:$L$121,U$4,$K$6:$K$121,U$5,$H$6:$H$121,"&gt;="&amp;12,$I$6:$I$121,"&gt;"&amp;$I119)+1)</f>
        <v/>
      </c>
      <c r="V119" s="34" t="str">
        <f>IF(OR($H119&lt;12,$L119&lt;&gt;V$4,$K119&lt;&gt;V$5),"",COUNTIFS($L$6:$L$121,V$4,$K$6:$K$121,V$5,$H$6:$H$121,"&gt;="&amp;12,$I$6:$I$121,"&gt;"&amp;$I119)+1)</f>
        <v/>
      </c>
      <c r="W119" s="32" t="str">
        <f>IF(OR($H119&lt;12,$L119&lt;&gt;W$4,$K119&lt;&gt;W$5),"",COUNTIFS($L$6:$L$121,W$4,$K$6:$K$121,W$5,$H$6:$H$121,"&gt;="&amp;12,$I$6:$I$121,"&gt;"&amp;$I119)+1)</f>
        <v/>
      </c>
      <c r="X119" s="33" t="str">
        <f>IF(OR($H119&lt;12,$L119&lt;&gt;X$4,$K119&lt;&gt;X$5),"",COUNTIFS($L$6:$L$121,X$4,$K$6:$K$121,X$5,$H$6:$H$121,"&gt;="&amp;12,$I$6:$I$121,"&gt;"&amp;$I119)+1)</f>
        <v/>
      </c>
      <c r="Y119" s="33" t="str">
        <f>IF(OR($H119&lt;12,$L119&lt;&gt;Y$4,$K119&lt;&gt;Y$5),"",COUNTIFS($L$6:$L$121,Y$4,$K$6:$K$121,Y$5,$H$6:$H$121,"&gt;="&amp;12,$I$6:$I$121,"&gt;"&amp;$I119)+1)</f>
        <v/>
      </c>
      <c r="Z119" s="33" t="str">
        <f>IF(OR($H119&lt;12,$L119&lt;&gt;Z$4,$K119&lt;&gt;Z$5),"",COUNTIFS($L$6:$L$121,Z$4,$K$6:$K$121,Z$5,$H$6:$H$121,"&gt;="&amp;12,$I$6:$I$121,"&gt;"&amp;$I119)+1)</f>
        <v/>
      </c>
      <c r="AA119" s="33" t="str">
        <f>IF(OR($H119&lt;12,$L119&lt;&gt;AA$4,$K119&lt;&gt;AA$5),"",COUNTIFS($L$6:$L$121,AA$4,$K$6:$K$121,AA$5,$H$6:$H$121,"&gt;="&amp;12,$I$6:$I$121,"&gt;"&amp;$I119)+1)</f>
        <v/>
      </c>
      <c r="AB119" s="33" t="str">
        <f>IF(OR($H119&lt;12,$L119&lt;&gt;AB$4,$K119&lt;&gt;AB$5),"",COUNTIFS($L$6:$L$121,AB$4,$K$6:$K$121,AB$5,$H$6:$H$121,"&gt;="&amp;12,$I$6:$I$121,"&gt;"&amp;$I119)+1)</f>
        <v/>
      </c>
      <c r="AC119" s="34" t="str">
        <f>IF(OR($H119&lt;12,$L119&lt;&gt;AC$4,$K119&lt;&gt;AC$5),"",COUNTIFS($L$6:$L$121,AC$4,$K$6:$K$121,AC$5,$H$6:$H$121,"&gt;="&amp;12,$I$6:$I$121,"&gt;"&amp;$I119)+1)</f>
        <v/>
      </c>
      <c r="AD119">
        <f t="shared" si="14"/>
        <v>0</v>
      </c>
    </row>
    <row r="120" spans="1:31" x14ac:dyDescent="0.3">
      <c r="A120" s="27" t="s">
        <v>131</v>
      </c>
      <c r="B120" s="28" t="s">
        <v>300</v>
      </c>
      <c r="C120" s="28">
        <v>0</v>
      </c>
      <c r="D120" s="28">
        <v>0</v>
      </c>
      <c r="E120" s="28">
        <v>1</v>
      </c>
      <c r="F120" s="28">
        <f t="shared" si="11"/>
        <v>1</v>
      </c>
      <c r="G120" s="28">
        <f t="shared" si="3"/>
        <v>0</v>
      </c>
      <c r="H120" s="28">
        <f t="shared" si="12"/>
        <v>1</v>
      </c>
      <c r="I120" s="43">
        <f t="shared" si="13"/>
        <v>0</v>
      </c>
      <c r="J120" s="43">
        <f t="shared" si="15"/>
        <v>0</v>
      </c>
      <c r="K120" s="45" t="s">
        <v>8</v>
      </c>
      <c r="L120" s="29" t="s">
        <v>2</v>
      </c>
      <c r="M120" s="30" t="str">
        <f>IF(H120&lt;12,"N/A",COUNTIFS($H$6:$H$121,"&gt;="&amp;12,$I$6:$I$121,"&gt;"&amp;$I120)+1)</f>
        <v>N/A</v>
      </c>
      <c r="N120" s="31" t="str">
        <f>IF(OR(H120&lt;12,L120&lt;&gt;N$4),"N/A",COUNTIFS($L$6:$L$121,N$4,$H$6:$H$121,"&gt;="&amp;12,$I$6:$I$121,"&gt;"&amp;$I120)+1)</f>
        <v>N/A</v>
      </c>
      <c r="O120" s="31" t="str">
        <f>IF(OR($H120&lt;12,$L120&lt;&gt;O$4),"N/A",COUNTIFS($L$6:$L$121,O$4,$H$6:$H$121,"&gt;="&amp;12,$I$6:$I$121,"&gt;"&amp;$I120)+1)</f>
        <v>N/A</v>
      </c>
      <c r="P120" s="32" t="str">
        <f>IF(OR($H120&lt;12,$L120&lt;&gt;P$4,$K120&lt;&gt;P$5),"",COUNTIFS($L$6:$L$121,P$4,$K$6:$K$121,P$5,$H$6:$H$121,"&gt;="&amp;12,$I$6:$I$121,"&gt;"&amp;$I120)+1)</f>
        <v/>
      </c>
      <c r="Q120" s="33" t="str">
        <f>IF(OR($H120&lt;12,$L120&lt;&gt;Q$4,$K120&lt;&gt;Q$5),"",COUNTIFS($L$6:$L$121,Q$4,$K$6:$K$121,Q$5,$H$6:$H$121,"&gt;="&amp;12,$I$6:$I$121,"&gt;"&amp;$I120)+1)</f>
        <v/>
      </c>
      <c r="R120" s="33" t="str">
        <f>IF(OR($H120&lt;12,$L120&lt;&gt;R$4,$K120&lt;&gt;R$5),"",COUNTIFS($L$6:$L$121,R$4,$K$6:$K$121,R$5,$H$6:$H$121,"&gt;="&amp;12,$I$6:$I$121,"&gt;"&amp;$I120)+1)</f>
        <v/>
      </c>
      <c r="S120" s="33" t="str">
        <f>IF(OR($H120&lt;12,$L120&lt;&gt;S$4,$K120&lt;&gt;S$5),"",COUNTIFS($L$6:$L$121,S$4,$K$6:$K$121,S$5,$H$6:$H$121,"&gt;="&amp;12,$I$6:$I$121,"&gt;"&amp;$I120)+1)</f>
        <v/>
      </c>
      <c r="T120" s="33" t="str">
        <f>IF(OR($H120&lt;12,$L120&lt;&gt;T$4,$K120&lt;&gt;T$5),"",COUNTIFS($L$6:$L$121,T$4,$K$6:$K$121,T$5,$H$6:$H$121,"&gt;="&amp;12,$I$6:$I$121,"&gt;"&amp;$I120)+1)</f>
        <v/>
      </c>
      <c r="U120" s="33" t="str">
        <f>IF(OR($H120&lt;12,$L120&lt;&gt;U$4,$K120&lt;&gt;U$5),"",COUNTIFS($L$6:$L$121,U$4,$K$6:$K$121,U$5,$H$6:$H$121,"&gt;="&amp;12,$I$6:$I$121,"&gt;"&amp;$I120)+1)</f>
        <v/>
      </c>
      <c r="V120" s="34" t="str">
        <f>IF(OR($H120&lt;12,$L120&lt;&gt;V$4,$K120&lt;&gt;V$5),"",COUNTIFS($L$6:$L$121,V$4,$K$6:$K$121,V$5,$H$6:$H$121,"&gt;="&amp;12,$I$6:$I$121,"&gt;"&amp;$I120)+1)</f>
        <v/>
      </c>
      <c r="W120" s="32" t="str">
        <f>IF(OR($H120&lt;12,$L120&lt;&gt;W$4,$K120&lt;&gt;W$5),"",COUNTIFS($L$6:$L$121,W$4,$K$6:$K$121,W$5,$H$6:$H$121,"&gt;="&amp;12,$I$6:$I$121,"&gt;"&amp;$I120)+1)</f>
        <v/>
      </c>
      <c r="X120" s="33" t="str">
        <f>IF(OR($H120&lt;12,$L120&lt;&gt;X$4,$K120&lt;&gt;X$5),"",COUNTIFS($L$6:$L$121,X$4,$K$6:$K$121,X$5,$H$6:$H$121,"&gt;="&amp;12,$I$6:$I$121,"&gt;"&amp;$I120)+1)</f>
        <v/>
      </c>
      <c r="Y120" s="33" t="str">
        <f>IF(OR($H120&lt;12,$L120&lt;&gt;Y$4,$K120&lt;&gt;Y$5),"",COUNTIFS($L$6:$L$121,Y$4,$K$6:$K$121,Y$5,$H$6:$H$121,"&gt;="&amp;12,$I$6:$I$121,"&gt;"&amp;$I120)+1)</f>
        <v/>
      </c>
      <c r="Z120" s="33" t="str">
        <f>IF(OR($H120&lt;12,$L120&lt;&gt;Z$4,$K120&lt;&gt;Z$5),"",COUNTIFS($L$6:$L$121,Z$4,$K$6:$K$121,Z$5,$H$6:$H$121,"&gt;="&amp;12,$I$6:$I$121,"&gt;"&amp;$I120)+1)</f>
        <v/>
      </c>
      <c r="AA120" s="33" t="str">
        <f>IF(OR($H120&lt;12,$L120&lt;&gt;AA$4,$K120&lt;&gt;AA$5),"",COUNTIFS($L$6:$L$121,AA$4,$K$6:$K$121,AA$5,$H$6:$H$121,"&gt;="&amp;12,$I$6:$I$121,"&gt;"&amp;$I120)+1)</f>
        <v/>
      </c>
      <c r="AB120" s="33" t="str">
        <f>IF(OR($H120&lt;12,$L120&lt;&gt;AB$4,$K120&lt;&gt;AB$5),"",COUNTIFS($L$6:$L$121,AB$4,$K$6:$K$121,AB$5,$H$6:$H$121,"&gt;="&amp;12,$I$6:$I$121,"&gt;"&amp;$I120)+1)</f>
        <v/>
      </c>
      <c r="AC120" s="34" t="str">
        <f>IF(OR($H120&lt;12,$L120&lt;&gt;AC$4,$K120&lt;&gt;AC$5),"",COUNTIFS($L$6:$L$121,AC$4,$K$6:$K$121,AC$5,$H$6:$H$121,"&gt;="&amp;12,$I$6:$I$121,"&gt;"&amp;$I120)+1)</f>
        <v/>
      </c>
      <c r="AD120">
        <f t="shared" si="14"/>
        <v>0</v>
      </c>
    </row>
    <row r="121" spans="1:31" ht="15" thickBot="1" x14ac:dyDescent="0.35">
      <c r="A121" s="35" t="s">
        <v>135</v>
      </c>
      <c r="B121" s="36" t="s">
        <v>301</v>
      </c>
      <c r="C121" s="36">
        <v>0</v>
      </c>
      <c r="D121" s="36">
        <v>0</v>
      </c>
      <c r="E121" s="36">
        <v>3</v>
      </c>
      <c r="F121" s="36">
        <f t="shared" si="11"/>
        <v>2</v>
      </c>
      <c r="G121" s="36">
        <f t="shared" si="3"/>
        <v>0</v>
      </c>
      <c r="H121" s="36">
        <f t="shared" si="12"/>
        <v>2</v>
      </c>
      <c r="I121" s="44">
        <f t="shared" si="13"/>
        <v>0</v>
      </c>
      <c r="J121" s="44">
        <f t="shared" si="15"/>
        <v>0</v>
      </c>
      <c r="K121" s="46" t="s">
        <v>6</v>
      </c>
      <c r="L121" s="47" t="s">
        <v>2</v>
      </c>
      <c r="M121" s="37" t="str">
        <f>IF(H121&lt;12,"N/A",COUNTIFS($H$6:$H$121,"&gt;="&amp;12,$I$6:$I$121,"&gt;"&amp;$I121)+1)</f>
        <v>N/A</v>
      </c>
      <c r="N121" s="38" t="str">
        <f>IF(OR(H121&lt;12,L121&lt;&gt;N$4),"N/A",COUNTIFS($L$6:$L$121,N$4,$H$6:$H$121,"&gt;="&amp;12,$I$6:$I$121,"&gt;"&amp;$I121)+1)</f>
        <v>N/A</v>
      </c>
      <c r="O121" s="38" t="str">
        <f>IF(OR($H121&lt;12,$L121&lt;&gt;O$4),"N/A",COUNTIFS($L$6:$L$121,O$4,$H$6:$H$121,"&gt;="&amp;12,$I$6:$I$121,"&gt;"&amp;$I121)+1)</f>
        <v>N/A</v>
      </c>
      <c r="P121" s="39" t="str">
        <f>IF(OR($H121&lt;12,$L121&lt;&gt;P$4,$K121&lt;&gt;P$5),"",COUNTIFS($L$6:$L$121,P$4,$K$6:$K$121,P$5,$H$6:$H$121,"&gt;="&amp;12,$I$6:$I$121,"&gt;"&amp;$I121)+1)</f>
        <v/>
      </c>
      <c r="Q121" s="40" t="str">
        <f>IF(OR($H121&lt;12,$L121&lt;&gt;Q$4,$K121&lt;&gt;Q$5),"",COUNTIFS($L$6:$L$121,Q$4,$K$6:$K$121,Q$5,$H$6:$H$121,"&gt;="&amp;12,$I$6:$I$121,"&gt;"&amp;$I121)+1)</f>
        <v/>
      </c>
      <c r="R121" s="40" t="str">
        <f>IF(OR($H121&lt;12,$L121&lt;&gt;R$4,$K121&lt;&gt;R$5),"",COUNTIFS($L$6:$L$121,R$4,$K$6:$K$121,R$5,$H$6:$H$121,"&gt;="&amp;12,$I$6:$I$121,"&gt;"&amp;$I121)+1)</f>
        <v/>
      </c>
      <c r="S121" s="40" t="str">
        <f>IF(OR($H121&lt;12,$L121&lt;&gt;S$4,$K121&lt;&gt;S$5),"",COUNTIFS($L$6:$L$121,S$4,$K$6:$K$121,S$5,$H$6:$H$121,"&gt;="&amp;12,$I$6:$I$121,"&gt;"&amp;$I121)+1)</f>
        <v/>
      </c>
      <c r="T121" s="40" t="str">
        <f>IF(OR($H121&lt;12,$L121&lt;&gt;T$4,$K121&lt;&gt;T$5),"",COUNTIFS($L$6:$L$121,T$4,$K$6:$K$121,T$5,$H$6:$H$121,"&gt;="&amp;12,$I$6:$I$121,"&gt;"&amp;$I121)+1)</f>
        <v/>
      </c>
      <c r="U121" s="40" t="str">
        <f>IF(OR($H121&lt;12,$L121&lt;&gt;U$4,$K121&lt;&gt;U$5),"",COUNTIFS($L$6:$L$121,U$4,$K$6:$K$121,U$5,$H$6:$H$121,"&gt;="&amp;12,$I$6:$I$121,"&gt;"&amp;$I121)+1)</f>
        <v/>
      </c>
      <c r="V121" s="41" t="str">
        <f>IF(OR($H121&lt;12,$L121&lt;&gt;V$4,$K121&lt;&gt;V$5),"",COUNTIFS($L$6:$L$121,V$4,$K$6:$K$121,V$5,$H$6:$H$121,"&gt;="&amp;12,$I$6:$I$121,"&gt;"&amp;$I121)+1)</f>
        <v/>
      </c>
      <c r="W121" s="39" t="str">
        <f>IF(OR($H121&lt;12,$L121&lt;&gt;W$4,$K121&lt;&gt;W$5),"",COUNTIFS($L$6:$L$121,W$4,$K$6:$K$121,W$5,$H$6:$H$121,"&gt;="&amp;12,$I$6:$I$121,"&gt;"&amp;$I121)+1)</f>
        <v/>
      </c>
      <c r="X121" s="40" t="str">
        <f>IF(OR($H121&lt;12,$L121&lt;&gt;X$4,$K121&lt;&gt;X$5),"",COUNTIFS($L$6:$L$121,X$4,$K$6:$K$121,X$5,$H$6:$H$121,"&gt;="&amp;12,$I$6:$I$121,"&gt;"&amp;$I121)+1)</f>
        <v/>
      </c>
      <c r="Y121" s="40" t="str">
        <f>IF(OR($H121&lt;12,$L121&lt;&gt;Y$4,$K121&lt;&gt;Y$5),"",COUNTIFS($L$6:$L$121,Y$4,$K$6:$K$121,Y$5,$H$6:$H$121,"&gt;="&amp;12,$I$6:$I$121,"&gt;"&amp;$I121)+1)</f>
        <v/>
      </c>
      <c r="Z121" s="40" t="str">
        <f>IF(OR($H121&lt;12,$L121&lt;&gt;Z$4,$K121&lt;&gt;Z$5),"",COUNTIFS($L$6:$L$121,Z$4,$K$6:$K$121,Z$5,$H$6:$H$121,"&gt;="&amp;12,$I$6:$I$121,"&gt;"&amp;$I121)+1)</f>
        <v/>
      </c>
      <c r="AA121" s="40" t="str">
        <f>IF(OR($H121&lt;12,$L121&lt;&gt;AA$4,$K121&lt;&gt;AA$5),"",COUNTIFS($L$6:$L$121,AA$4,$K$6:$K$121,AA$5,$H$6:$H$121,"&gt;="&amp;12,$I$6:$I$121,"&gt;"&amp;$I121)+1)</f>
        <v/>
      </c>
      <c r="AB121" s="40" t="str">
        <f>IF(OR($H121&lt;12,$L121&lt;&gt;AB$4,$K121&lt;&gt;AB$5),"",COUNTIFS($L$6:$L$121,AB$4,$K$6:$K$121,AB$5,$H$6:$H$121,"&gt;="&amp;12,$I$6:$I$121,"&gt;"&amp;$I121)+1)</f>
        <v/>
      </c>
      <c r="AC121" s="41" t="str">
        <f>IF(OR($H121&lt;12,$L121&lt;&gt;AC$4,$K121&lt;&gt;AC$5),"",COUNTIFS($L$6:$L$121,AC$4,$K$6:$K$121,AC$5,$H$6:$H$121,"&gt;="&amp;12,$I$6:$I$121,"&gt;"&amp;$I121)+1)</f>
        <v/>
      </c>
      <c r="AD121">
        <f t="shared" si="14"/>
        <v>0</v>
      </c>
    </row>
    <row r="122" spans="1:31" x14ac:dyDescent="0.3">
      <c r="A122" s="42"/>
      <c r="B122" s="42"/>
    </row>
    <row r="123" spans="1:31" x14ac:dyDescent="0.3">
      <c r="A123" s="42"/>
      <c r="B123" s="42"/>
    </row>
    <row r="124" spans="1:31" s="1" customFormat="1" x14ac:dyDescent="0.3">
      <c r="A124" s="42"/>
      <c r="B124" s="42"/>
      <c r="K124" s="2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</row>
    <row r="125" spans="1:31" s="1" customFormat="1" x14ac:dyDescent="0.3">
      <c r="A125" s="42"/>
      <c r="B125" s="42"/>
      <c r="K125" s="2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</row>
    <row r="126" spans="1:31" s="1" customFormat="1" x14ac:dyDescent="0.3">
      <c r="A126" s="42"/>
      <c r="B126" s="42"/>
      <c r="K126" s="2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</row>
    <row r="127" spans="1:31" s="1" customFormat="1" x14ac:dyDescent="0.3">
      <c r="A127" s="42"/>
      <c r="B127" s="42"/>
      <c r="K127" s="2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</row>
    <row r="128" spans="1:31" s="1" customFormat="1" x14ac:dyDescent="0.3">
      <c r="A128" s="42"/>
      <c r="B128" s="42"/>
      <c r="K128" s="2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</row>
    <row r="129" spans="1:31" s="1" customFormat="1" x14ac:dyDescent="0.3">
      <c r="A129" s="42"/>
      <c r="B129" s="42"/>
      <c r="K129" s="2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</row>
    <row r="130" spans="1:31" s="1" customFormat="1" x14ac:dyDescent="0.3">
      <c r="A130" s="42"/>
      <c r="B130" s="42"/>
      <c r="K130" s="2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</row>
    <row r="131" spans="1:31" s="1" customFormat="1" x14ac:dyDescent="0.3">
      <c r="A131" s="42"/>
      <c r="B131" s="42"/>
      <c r="K131" s="2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1:31" s="1" customFormat="1" x14ac:dyDescent="0.3">
      <c r="A132" s="42"/>
      <c r="B132" s="42"/>
      <c r="K132" s="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</row>
    <row r="133" spans="1:31" s="1" customFormat="1" x14ac:dyDescent="0.3">
      <c r="A133" s="42"/>
      <c r="B133" s="42"/>
      <c r="K133" s="2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</row>
    <row r="134" spans="1:31" s="1" customFormat="1" x14ac:dyDescent="0.3">
      <c r="A134" s="42"/>
      <c r="B134" s="42"/>
      <c r="K134" s="2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</row>
    <row r="135" spans="1:31" s="1" customFormat="1" x14ac:dyDescent="0.3">
      <c r="A135" s="42"/>
      <c r="B135" s="42"/>
      <c r="K135" s="2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</row>
    <row r="136" spans="1:31" s="1" customFormat="1" x14ac:dyDescent="0.3">
      <c r="A136" s="42"/>
      <c r="B136" s="42"/>
      <c r="K136" s="2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</row>
    <row r="137" spans="1:31" s="1" customFormat="1" x14ac:dyDescent="0.3">
      <c r="A137" s="42"/>
      <c r="B137" s="42"/>
      <c r="K137" s="2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</row>
    <row r="138" spans="1:31" s="1" customFormat="1" x14ac:dyDescent="0.3">
      <c r="A138" s="42"/>
      <c r="B138" s="42"/>
      <c r="K138" s="2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</row>
    <row r="139" spans="1:31" s="1" customFormat="1" x14ac:dyDescent="0.3">
      <c r="A139" s="42"/>
      <c r="B139" s="42"/>
      <c r="K139" s="2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</row>
    <row r="140" spans="1:31" s="1" customFormat="1" x14ac:dyDescent="0.3">
      <c r="A140" s="42"/>
      <c r="B140" s="42"/>
      <c r="K140" s="2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</row>
    <row r="141" spans="1:31" s="1" customFormat="1" x14ac:dyDescent="0.3">
      <c r="A141" s="42"/>
      <c r="B141" s="42"/>
      <c r="K141" s="2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</row>
    <row r="142" spans="1:31" s="1" customFormat="1" x14ac:dyDescent="0.3">
      <c r="A142" s="42"/>
      <c r="B142" s="42"/>
      <c r="K142" s="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</row>
    <row r="143" spans="1:31" s="1" customFormat="1" x14ac:dyDescent="0.3">
      <c r="A143" s="42"/>
      <c r="B143" s="42"/>
      <c r="K143" s="2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</row>
    <row r="144" spans="1:31" s="1" customFormat="1" x14ac:dyDescent="0.3">
      <c r="A144" s="42"/>
      <c r="B144" s="42"/>
      <c r="K144" s="2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</row>
    <row r="145" spans="1:31" s="1" customFormat="1" x14ac:dyDescent="0.3">
      <c r="A145" s="42"/>
      <c r="B145" s="42"/>
      <c r="K145" s="2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</row>
    <row r="146" spans="1:31" s="1" customFormat="1" x14ac:dyDescent="0.3">
      <c r="A146" s="42"/>
      <c r="B146" s="42"/>
      <c r="K146" s="2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</row>
    <row r="147" spans="1:31" s="1" customFormat="1" x14ac:dyDescent="0.3">
      <c r="A147" s="42"/>
      <c r="B147" s="42"/>
      <c r="K147" s="2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</row>
    <row r="148" spans="1:31" s="1" customFormat="1" x14ac:dyDescent="0.3">
      <c r="A148" s="42"/>
      <c r="B148" s="42"/>
      <c r="K148" s="2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</row>
    <row r="149" spans="1:31" s="1" customFormat="1" x14ac:dyDescent="0.3">
      <c r="A149" s="42"/>
      <c r="B149" s="42"/>
      <c r="K149" s="2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</row>
    <row r="150" spans="1:31" s="1" customFormat="1" x14ac:dyDescent="0.3">
      <c r="A150" s="42"/>
      <c r="B150" s="42"/>
      <c r="K150" s="2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</row>
    <row r="151" spans="1:31" s="1" customFormat="1" x14ac:dyDescent="0.3">
      <c r="A151" s="42"/>
      <c r="B151" s="42"/>
      <c r="K151" s="2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</row>
    <row r="152" spans="1:31" s="1" customFormat="1" x14ac:dyDescent="0.3">
      <c r="A152" s="42"/>
      <c r="B152" s="42"/>
      <c r="K152" s="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</row>
    <row r="153" spans="1:31" s="1" customFormat="1" x14ac:dyDescent="0.3">
      <c r="A153" s="42"/>
      <c r="B153" s="42"/>
      <c r="K153" s="2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</row>
    <row r="154" spans="1:31" s="1" customFormat="1" x14ac:dyDescent="0.3">
      <c r="A154" s="42"/>
      <c r="B154" s="42"/>
      <c r="K154" s="2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</row>
    <row r="155" spans="1:31" s="1" customFormat="1" x14ac:dyDescent="0.3">
      <c r="A155" s="42"/>
      <c r="B155" s="42"/>
      <c r="K155" s="2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</row>
    <row r="156" spans="1:31" x14ac:dyDescent="0.3">
      <c r="A156" s="42"/>
      <c r="B156" s="42"/>
    </row>
    <row r="157" spans="1:31" x14ac:dyDescent="0.3">
      <c r="A157" s="42"/>
      <c r="B157" s="42"/>
    </row>
    <row r="158" spans="1:31" x14ac:dyDescent="0.3">
      <c r="A158" s="42"/>
      <c r="B158" s="42"/>
    </row>
    <row r="159" spans="1:31" x14ac:dyDescent="0.3">
      <c r="A159" s="42"/>
      <c r="B159" s="42"/>
    </row>
    <row r="160" spans="1:31" x14ac:dyDescent="0.3">
      <c r="A160" s="42"/>
      <c r="B160" s="42"/>
    </row>
    <row r="161" spans="1:10" x14ac:dyDescent="0.3">
      <c r="A161" s="42"/>
      <c r="B161" s="42"/>
    </row>
    <row r="162" spans="1:10" x14ac:dyDescent="0.3">
      <c r="A162" s="42"/>
      <c r="B162" s="42"/>
    </row>
    <row r="163" spans="1:10" x14ac:dyDescent="0.3">
      <c r="A163" s="42"/>
      <c r="B163" s="42"/>
    </row>
    <row r="164" spans="1:10" x14ac:dyDescent="0.3">
      <c r="A164" s="42"/>
      <c r="B164" s="42"/>
    </row>
    <row r="165" spans="1:10" x14ac:dyDescent="0.3">
      <c r="A165" s="42"/>
      <c r="B165" s="42"/>
    </row>
    <row r="166" spans="1:10" x14ac:dyDescent="0.3">
      <c r="A166" s="42"/>
      <c r="B166" s="42"/>
    </row>
    <row r="167" spans="1:10" x14ac:dyDescent="0.3">
      <c r="A167" s="42"/>
      <c r="B167" s="42"/>
    </row>
    <row r="168" spans="1:10" x14ac:dyDescent="0.3">
      <c r="A168" s="42"/>
      <c r="B168" s="42"/>
    </row>
    <row r="169" spans="1:10" x14ac:dyDescent="0.3">
      <c r="A169" s="42"/>
      <c r="B169" s="42"/>
    </row>
    <row r="170" spans="1:10" x14ac:dyDescent="0.3">
      <c r="B170"/>
      <c r="D170"/>
      <c r="G170"/>
      <c r="I170"/>
      <c r="J170"/>
    </row>
    <row r="171" spans="1:10" x14ac:dyDescent="0.3">
      <c r="B171"/>
      <c r="D171"/>
      <c r="G171"/>
      <c r="I171"/>
      <c r="J171"/>
    </row>
    <row r="172" spans="1:10" x14ac:dyDescent="0.3">
      <c r="B172"/>
      <c r="D172"/>
      <c r="G172"/>
      <c r="I172"/>
      <c r="J172"/>
    </row>
    <row r="173" spans="1:10" x14ac:dyDescent="0.3">
      <c r="B173"/>
      <c r="D173"/>
      <c r="G173"/>
      <c r="I173"/>
      <c r="J173"/>
    </row>
    <row r="174" spans="1:10" x14ac:dyDescent="0.3">
      <c r="B174"/>
      <c r="D174"/>
      <c r="G174"/>
      <c r="I174"/>
      <c r="J174"/>
    </row>
    <row r="175" spans="1:10" x14ac:dyDescent="0.3">
      <c r="B175"/>
      <c r="D175"/>
      <c r="G175"/>
      <c r="I175"/>
      <c r="J175"/>
    </row>
    <row r="176" spans="1:10" x14ac:dyDescent="0.3">
      <c r="B176"/>
      <c r="D176"/>
      <c r="G176"/>
      <c r="I176"/>
      <c r="J176"/>
    </row>
    <row r="177" spans="2:10" x14ac:dyDescent="0.3">
      <c r="B177"/>
      <c r="D177"/>
      <c r="G177"/>
      <c r="I177"/>
      <c r="J177"/>
    </row>
    <row r="178" spans="2:10" x14ac:dyDescent="0.3">
      <c r="B178"/>
      <c r="D178"/>
      <c r="G178"/>
      <c r="I178"/>
      <c r="J178"/>
    </row>
    <row r="179" spans="2:10" x14ac:dyDescent="0.3">
      <c r="B179"/>
      <c r="D179"/>
      <c r="G179"/>
      <c r="I179"/>
      <c r="J179"/>
    </row>
    <row r="180" spans="2:10" x14ac:dyDescent="0.3">
      <c r="B180"/>
      <c r="D180"/>
      <c r="G180"/>
      <c r="I180"/>
      <c r="J180"/>
    </row>
    <row r="181" spans="2:10" x14ac:dyDescent="0.3">
      <c r="B181"/>
      <c r="D181"/>
      <c r="G181"/>
      <c r="I181"/>
      <c r="J181"/>
    </row>
    <row r="182" spans="2:10" x14ac:dyDescent="0.3">
      <c r="B182"/>
      <c r="D182"/>
      <c r="G182"/>
      <c r="I182"/>
      <c r="J182"/>
    </row>
    <row r="183" spans="2:10" x14ac:dyDescent="0.3">
      <c r="B183"/>
      <c r="D183"/>
      <c r="G183"/>
      <c r="I183"/>
      <c r="J183"/>
    </row>
    <row r="184" spans="2:10" x14ac:dyDescent="0.3">
      <c r="B184"/>
      <c r="D184"/>
      <c r="G184"/>
      <c r="I184"/>
      <c r="J184"/>
    </row>
    <row r="185" spans="2:10" x14ac:dyDescent="0.3">
      <c r="B185"/>
      <c r="D185"/>
      <c r="G185"/>
      <c r="I185"/>
      <c r="J185"/>
    </row>
    <row r="186" spans="2:10" x14ac:dyDescent="0.3">
      <c r="B186"/>
      <c r="D186"/>
      <c r="G186"/>
      <c r="I186"/>
      <c r="J186"/>
    </row>
    <row r="187" spans="2:10" x14ac:dyDescent="0.3">
      <c r="B187"/>
      <c r="D187"/>
      <c r="G187"/>
      <c r="I187"/>
      <c r="J187"/>
    </row>
    <row r="188" spans="2:10" x14ac:dyDescent="0.3">
      <c r="B188"/>
      <c r="D188"/>
      <c r="G188"/>
      <c r="I188"/>
      <c r="J188"/>
    </row>
    <row r="189" spans="2:10" x14ac:dyDescent="0.3">
      <c r="B189"/>
      <c r="D189"/>
      <c r="G189"/>
      <c r="I189"/>
      <c r="J189"/>
    </row>
    <row r="190" spans="2:10" x14ac:dyDescent="0.3">
      <c r="B190"/>
      <c r="D190"/>
      <c r="G190"/>
      <c r="I190"/>
      <c r="J190"/>
    </row>
    <row r="191" spans="2:10" x14ac:dyDescent="0.3">
      <c r="B191"/>
      <c r="D191"/>
      <c r="G191"/>
      <c r="I191"/>
      <c r="J191"/>
    </row>
    <row r="192" spans="2:10" x14ac:dyDescent="0.3">
      <c r="B192"/>
      <c r="D192"/>
      <c r="G192"/>
      <c r="I192"/>
      <c r="J192"/>
    </row>
    <row r="193" spans="2:10" x14ac:dyDescent="0.3">
      <c r="B193"/>
      <c r="D193"/>
      <c r="G193"/>
      <c r="I193"/>
      <c r="J193"/>
    </row>
    <row r="194" spans="2:10" x14ac:dyDescent="0.3">
      <c r="B194"/>
      <c r="D194"/>
      <c r="G194"/>
      <c r="I194"/>
      <c r="J194"/>
    </row>
    <row r="195" spans="2:10" x14ac:dyDescent="0.3">
      <c r="B195"/>
      <c r="D195"/>
      <c r="G195"/>
      <c r="I195"/>
      <c r="J195"/>
    </row>
    <row r="196" spans="2:10" x14ac:dyDescent="0.3">
      <c r="B196"/>
      <c r="D196"/>
      <c r="G196"/>
      <c r="I196"/>
      <c r="J196"/>
    </row>
    <row r="197" spans="2:10" x14ac:dyDescent="0.3">
      <c r="B197"/>
      <c r="D197"/>
      <c r="G197"/>
      <c r="I197"/>
      <c r="J197"/>
    </row>
    <row r="198" spans="2:10" x14ac:dyDescent="0.3">
      <c r="B198"/>
      <c r="D198"/>
      <c r="G198"/>
      <c r="I198"/>
      <c r="J198"/>
    </row>
    <row r="199" spans="2:10" x14ac:dyDescent="0.3">
      <c r="B199"/>
      <c r="D199"/>
      <c r="G199"/>
      <c r="I199"/>
      <c r="J199"/>
    </row>
    <row r="200" spans="2:10" x14ac:dyDescent="0.3">
      <c r="B200"/>
      <c r="D200"/>
      <c r="G200"/>
      <c r="I200"/>
      <c r="J200"/>
    </row>
    <row r="201" spans="2:10" x14ac:dyDescent="0.3">
      <c r="B201"/>
      <c r="D201"/>
      <c r="G201"/>
      <c r="I201"/>
      <c r="J201"/>
    </row>
    <row r="202" spans="2:10" x14ac:dyDescent="0.3">
      <c r="B202"/>
      <c r="D202"/>
      <c r="G202"/>
      <c r="I202"/>
      <c r="J202"/>
    </row>
    <row r="203" spans="2:10" x14ac:dyDescent="0.3">
      <c r="B203"/>
      <c r="D203"/>
      <c r="G203"/>
      <c r="I203"/>
      <c r="J203"/>
    </row>
    <row r="204" spans="2:10" x14ac:dyDescent="0.3">
      <c r="B204"/>
      <c r="D204"/>
      <c r="G204"/>
      <c r="I204"/>
      <c r="J204"/>
    </row>
    <row r="205" spans="2:10" x14ac:dyDescent="0.3">
      <c r="B205"/>
      <c r="D205"/>
      <c r="G205"/>
      <c r="I205"/>
      <c r="J205"/>
    </row>
    <row r="206" spans="2:10" x14ac:dyDescent="0.3">
      <c r="B206"/>
      <c r="D206"/>
      <c r="G206"/>
      <c r="I206"/>
      <c r="J206"/>
    </row>
    <row r="207" spans="2:10" x14ac:dyDescent="0.3">
      <c r="B207"/>
      <c r="D207"/>
      <c r="G207"/>
      <c r="I207"/>
      <c r="J207"/>
    </row>
    <row r="208" spans="2:10" x14ac:dyDescent="0.3">
      <c r="B208"/>
      <c r="D208"/>
      <c r="G208"/>
      <c r="I208"/>
      <c r="J208"/>
    </row>
    <row r="209" spans="2:10" x14ac:dyDescent="0.3">
      <c r="B209"/>
      <c r="D209"/>
      <c r="G209"/>
      <c r="I209"/>
      <c r="J209"/>
    </row>
    <row r="210" spans="2:10" x14ac:dyDescent="0.3">
      <c r="B210"/>
      <c r="D210"/>
      <c r="G210"/>
      <c r="I210"/>
      <c r="J210"/>
    </row>
    <row r="211" spans="2:10" x14ac:dyDescent="0.3">
      <c r="B211"/>
      <c r="D211"/>
      <c r="G211"/>
      <c r="I211"/>
      <c r="J211"/>
    </row>
    <row r="212" spans="2:10" x14ac:dyDescent="0.3">
      <c r="B212"/>
      <c r="D212"/>
      <c r="G212"/>
      <c r="I212"/>
      <c r="J212"/>
    </row>
    <row r="213" spans="2:10" x14ac:dyDescent="0.3">
      <c r="B213"/>
      <c r="D213"/>
      <c r="G213"/>
      <c r="I213"/>
      <c r="J213"/>
    </row>
    <row r="214" spans="2:10" x14ac:dyDescent="0.3">
      <c r="B214"/>
      <c r="D214"/>
      <c r="G214"/>
      <c r="I214"/>
      <c r="J214"/>
    </row>
    <row r="215" spans="2:10" x14ac:dyDescent="0.3">
      <c r="B215"/>
      <c r="D215"/>
      <c r="G215"/>
      <c r="I215"/>
      <c r="J215"/>
    </row>
    <row r="216" spans="2:10" x14ac:dyDescent="0.3">
      <c r="B216"/>
      <c r="D216"/>
      <c r="G216"/>
      <c r="I216"/>
      <c r="J216"/>
    </row>
    <row r="217" spans="2:10" x14ac:dyDescent="0.3">
      <c r="B217"/>
      <c r="D217"/>
      <c r="G217"/>
      <c r="I217"/>
      <c r="J217"/>
    </row>
    <row r="218" spans="2:10" x14ac:dyDescent="0.3">
      <c r="B218"/>
      <c r="D218"/>
      <c r="G218"/>
      <c r="I218"/>
      <c r="J218"/>
    </row>
    <row r="219" spans="2:10" x14ac:dyDescent="0.3">
      <c r="B219"/>
      <c r="D219"/>
      <c r="G219"/>
      <c r="I219"/>
      <c r="J219"/>
    </row>
    <row r="220" spans="2:10" x14ac:dyDescent="0.3">
      <c r="B220"/>
      <c r="D220"/>
      <c r="G220"/>
      <c r="I220"/>
      <c r="J220"/>
    </row>
    <row r="221" spans="2:10" x14ac:dyDescent="0.3">
      <c r="B221"/>
      <c r="D221"/>
      <c r="G221"/>
      <c r="I221"/>
      <c r="J221"/>
    </row>
    <row r="222" spans="2:10" x14ac:dyDescent="0.3">
      <c r="B222"/>
      <c r="D222"/>
      <c r="G222"/>
      <c r="I222"/>
      <c r="J222"/>
    </row>
    <row r="223" spans="2:10" x14ac:dyDescent="0.3">
      <c r="B223"/>
      <c r="D223"/>
      <c r="G223"/>
      <c r="I223"/>
      <c r="J223"/>
    </row>
    <row r="224" spans="2:10" x14ac:dyDescent="0.3">
      <c r="B224"/>
      <c r="D224"/>
      <c r="G224"/>
      <c r="I224"/>
      <c r="J224"/>
    </row>
    <row r="225" spans="2:10" x14ac:dyDescent="0.3">
      <c r="B225"/>
      <c r="D225"/>
      <c r="G225"/>
      <c r="I225"/>
      <c r="J225"/>
    </row>
    <row r="226" spans="2:10" x14ac:dyDescent="0.3">
      <c r="B226"/>
      <c r="D226"/>
      <c r="G226"/>
      <c r="I226"/>
      <c r="J226"/>
    </row>
    <row r="227" spans="2:10" x14ac:dyDescent="0.3">
      <c r="B227"/>
      <c r="D227"/>
      <c r="G227"/>
      <c r="I227"/>
      <c r="J227"/>
    </row>
    <row r="228" spans="2:10" x14ac:dyDescent="0.3">
      <c r="B228"/>
      <c r="D228"/>
      <c r="G228"/>
      <c r="I228"/>
      <c r="J228"/>
    </row>
    <row r="229" spans="2:10" x14ac:dyDescent="0.3">
      <c r="B229"/>
      <c r="D229"/>
      <c r="G229"/>
      <c r="I229"/>
      <c r="J229"/>
    </row>
    <row r="230" spans="2:10" x14ac:dyDescent="0.3">
      <c r="B230"/>
      <c r="D230"/>
      <c r="G230"/>
      <c r="I230"/>
      <c r="J230"/>
    </row>
    <row r="231" spans="2:10" x14ac:dyDescent="0.3">
      <c r="B231"/>
      <c r="D231"/>
      <c r="G231"/>
      <c r="I231"/>
      <c r="J231"/>
    </row>
    <row r="232" spans="2:10" x14ac:dyDescent="0.3">
      <c r="B232"/>
      <c r="D232"/>
      <c r="G232"/>
      <c r="I232"/>
      <c r="J232"/>
    </row>
    <row r="233" spans="2:10" x14ac:dyDescent="0.3">
      <c r="B233"/>
      <c r="D233"/>
      <c r="G233"/>
      <c r="I233"/>
      <c r="J233"/>
    </row>
    <row r="234" spans="2:10" x14ac:dyDescent="0.3">
      <c r="B234"/>
      <c r="D234"/>
      <c r="G234"/>
      <c r="I234"/>
      <c r="J234"/>
    </row>
    <row r="235" spans="2:10" x14ac:dyDescent="0.3">
      <c r="B235"/>
      <c r="D235"/>
      <c r="G235"/>
      <c r="I235"/>
      <c r="J235"/>
    </row>
    <row r="236" spans="2:10" x14ac:dyDescent="0.3">
      <c r="B236"/>
      <c r="D236"/>
      <c r="G236"/>
      <c r="I236"/>
      <c r="J236"/>
    </row>
    <row r="237" spans="2:10" x14ac:dyDescent="0.3">
      <c r="B237"/>
      <c r="D237"/>
      <c r="G237"/>
      <c r="I237"/>
      <c r="J237"/>
    </row>
    <row r="238" spans="2:10" x14ac:dyDescent="0.3">
      <c r="B238"/>
      <c r="D238"/>
      <c r="G238"/>
      <c r="I238"/>
      <c r="J238"/>
    </row>
    <row r="239" spans="2:10" x14ac:dyDescent="0.3">
      <c r="B239"/>
      <c r="D239"/>
      <c r="G239"/>
      <c r="I239"/>
      <c r="J239"/>
    </row>
    <row r="240" spans="2:10" x14ac:dyDescent="0.3">
      <c r="B240"/>
      <c r="D240"/>
      <c r="G240"/>
      <c r="I240"/>
      <c r="J240"/>
    </row>
    <row r="241" spans="2:10" x14ac:dyDescent="0.3">
      <c r="B241"/>
      <c r="D241"/>
      <c r="G241"/>
      <c r="I241"/>
      <c r="J241"/>
    </row>
    <row r="242" spans="2:10" x14ac:dyDescent="0.3">
      <c r="B242"/>
      <c r="D242"/>
      <c r="G242"/>
      <c r="I242"/>
      <c r="J242"/>
    </row>
    <row r="243" spans="2:10" x14ac:dyDescent="0.3">
      <c r="B243"/>
      <c r="D243"/>
      <c r="G243"/>
      <c r="I243"/>
      <c r="J243"/>
    </row>
    <row r="244" spans="2:10" x14ac:dyDescent="0.3">
      <c r="B244"/>
      <c r="D244"/>
      <c r="G244"/>
      <c r="I244"/>
      <c r="J244"/>
    </row>
    <row r="245" spans="2:10" x14ac:dyDescent="0.3">
      <c r="B245"/>
      <c r="D245"/>
      <c r="G245"/>
      <c r="I245"/>
      <c r="J245"/>
    </row>
    <row r="246" spans="2:10" x14ac:dyDescent="0.3">
      <c r="B246"/>
      <c r="D246"/>
      <c r="G246"/>
      <c r="I246"/>
      <c r="J246"/>
    </row>
    <row r="247" spans="2:10" x14ac:dyDescent="0.3">
      <c r="B247"/>
      <c r="D247"/>
      <c r="G247"/>
      <c r="I247"/>
      <c r="J247"/>
    </row>
    <row r="248" spans="2:10" x14ac:dyDescent="0.3">
      <c r="B248"/>
      <c r="D248"/>
      <c r="G248"/>
      <c r="I248"/>
      <c r="J248"/>
    </row>
    <row r="249" spans="2:10" x14ac:dyDescent="0.3">
      <c r="B249"/>
      <c r="D249"/>
      <c r="G249"/>
      <c r="I249"/>
      <c r="J249"/>
    </row>
    <row r="250" spans="2:10" x14ac:dyDescent="0.3">
      <c r="B250"/>
      <c r="D250"/>
      <c r="G250"/>
      <c r="I250"/>
      <c r="J250"/>
    </row>
    <row r="251" spans="2:10" x14ac:dyDescent="0.3">
      <c r="B251"/>
      <c r="D251"/>
      <c r="G251"/>
      <c r="I251"/>
      <c r="J251"/>
    </row>
    <row r="252" spans="2:10" x14ac:dyDescent="0.3">
      <c r="B252"/>
      <c r="D252"/>
      <c r="G252"/>
      <c r="I252"/>
      <c r="J252"/>
    </row>
    <row r="253" spans="2:10" x14ac:dyDescent="0.3">
      <c r="B253"/>
      <c r="D253"/>
      <c r="G253"/>
      <c r="I253"/>
      <c r="J253"/>
    </row>
    <row r="254" spans="2:10" x14ac:dyDescent="0.3">
      <c r="B254"/>
      <c r="D254"/>
      <c r="G254"/>
      <c r="I254"/>
      <c r="J254"/>
    </row>
    <row r="255" spans="2:10" x14ac:dyDescent="0.3">
      <c r="B255"/>
      <c r="D255"/>
      <c r="G255"/>
      <c r="I255"/>
      <c r="J255"/>
    </row>
    <row r="256" spans="2:10" x14ac:dyDescent="0.3">
      <c r="B256"/>
      <c r="D256"/>
      <c r="G256"/>
      <c r="I256"/>
      <c r="J256"/>
    </row>
    <row r="257" spans="2:10" x14ac:dyDescent="0.3">
      <c r="B257"/>
      <c r="D257"/>
      <c r="G257"/>
      <c r="I257"/>
      <c r="J257"/>
    </row>
    <row r="258" spans="2:10" x14ac:dyDescent="0.3">
      <c r="B258"/>
      <c r="D258"/>
      <c r="G258"/>
      <c r="I258"/>
      <c r="J258"/>
    </row>
    <row r="259" spans="2:10" x14ac:dyDescent="0.3">
      <c r="B259"/>
      <c r="D259"/>
      <c r="G259"/>
      <c r="I259"/>
      <c r="J259"/>
    </row>
    <row r="260" spans="2:10" x14ac:dyDescent="0.3">
      <c r="B260"/>
      <c r="D260"/>
      <c r="G260"/>
      <c r="I260"/>
      <c r="J260"/>
    </row>
    <row r="261" spans="2:10" x14ac:dyDescent="0.3">
      <c r="B261"/>
      <c r="D261"/>
      <c r="G261"/>
      <c r="I261"/>
      <c r="J261"/>
    </row>
    <row r="262" spans="2:10" x14ac:dyDescent="0.3">
      <c r="B262"/>
      <c r="D262"/>
      <c r="G262"/>
      <c r="I262"/>
      <c r="J262"/>
    </row>
    <row r="263" spans="2:10" x14ac:dyDescent="0.3">
      <c r="B263"/>
      <c r="D263"/>
      <c r="G263"/>
      <c r="I263"/>
      <c r="J263"/>
    </row>
    <row r="264" spans="2:10" x14ac:dyDescent="0.3">
      <c r="B264"/>
      <c r="D264"/>
      <c r="G264"/>
      <c r="I264"/>
      <c r="J264"/>
    </row>
    <row r="265" spans="2:10" x14ac:dyDescent="0.3">
      <c r="B265"/>
      <c r="D265"/>
      <c r="G265"/>
      <c r="I265"/>
      <c r="J265"/>
    </row>
    <row r="266" spans="2:10" x14ac:dyDescent="0.3">
      <c r="B266"/>
      <c r="D266"/>
      <c r="G266"/>
      <c r="I266"/>
      <c r="J266"/>
    </row>
    <row r="267" spans="2:10" x14ac:dyDescent="0.3">
      <c r="B267"/>
      <c r="D267"/>
      <c r="G267"/>
      <c r="I267"/>
      <c r="J267"/>
    </row>
    <row r="268" spans="2:10" x14ac:dyDescent="0.3">
      <c r="B268"/>
      <c r="D268"/>
      <c r="G268"/>
      <c r="I268"/>
      <c r="J268"/>
    </row>
    <row r="269" spans="2:10" x14ac:dyDescent="0.3">
      <c r="B269"/>
      <c r="D269"/>
      <c r="G269"/>
      <c r="I269"/>
      <c r="J269"/>
    </row>
    <row r="270" spans="2:10" x14ac:dyDescent="0.3">
      <c r="B270"/>
      <c r="D270"/>
      <c r="G270"/>
      <c r="I270"/>
      <c r="J270"/>
    </row>
    <row r="271" spans="2:10" x14ac:dyDescent="0.3">
      <c r="B271"/>
      <c r="D271"/>
      <c r="G271"/>
      <c r="I271"/>
      <c r="J271"/>
    </row>
    <row r="272" spans="2:10" x14ac:dyDescent="0.3">
      <c r="B272"/>
      <c r="D272"/>
      <c r="G272"/>
      <c r="I272"/>
      <c r="J272"/>
    </row>
    <row r="273" spans="2:10" x14ac:dyDescent="0.3">
      <c r="B273"/>
      <c r="D273"/>
      <c r="G273"/>
      <c r="I273"/>
      <c r="J273"/>
    </row>
    <row r="274" spans="2:10" x14ac:dyDescent="0.3">
      <c r="B274"/>
      <c r="D274"/>
      <c r="G274"/>
      <c r="I274"/>
      <c r="J274"/>
    </row>
    <row r="275" spans="2:10" x14ac:dyDescent="0.3">
      <c r="B275"/>
      <c r="D275"/>
      <c r="G275"/>
      <c r="I275"/>
      <c r="J275"/>
    </row>
    <row r="276" spans="2:10" x14ac:dyDescent="0.3">
      <c r="B276"/>
      <c r="D276"/>
      <c r="G276"/>
      <c r="I276"/>
      <c r="J276"/>
    </row>
    <row r="277" spans="2:10" x14ac:dyDescent="0.3">
      <c r="B277"/>
      <c r="D277"/>
      <c r="G277"/>
      <c r="I277"/>
      <c r="J277"/>
    </row>
    <row r="278" spans="2:10" x14ac:dyDescent="0.3">
      <c r="B278"/>
      <c r="D278"/>
      <c r="G278"/>
      <c r="I278"/>
      <c r="J278"/>
    </row>
    <row r="279" spans="2:10" x14ac:dyDescent="0.3">
      <c r="B279"/>
      <c r="D279"/>
      <c r="G279"/>
      <c r="I279"/>
      <c r="J279"/>
    </row>
    <row r="280" spans="2:10" x14ac:dyDescent="0.3">
      <c r="B280"/>
      <c r="D280"/>
      <c r="G280"/>
      <c r="I280"/>
      <c r="J280"/>
    </row>
  </sheetData>
  <autoFilter ref="A6:AD121" xr:uid="{00000000-0009-0000-0000-000003000000}"/>
  <mergeCells count="4">
    <mergeCell ref="A5:M5"/>
    <mergeCell ref="N1:O1"/>
    <mergeCell ref="P1:AC1"/>
    <mergeCell ref="A3:AC3"/>
  </mergeCells>
  <conditionalFormatting sqref="H7:H121">
    <cfRule type="cellIs" dxfId="26" priority="1" operator="equal">
      <formula>12</formula>
    </cfRule>
    <cfRule type="cellIs" dxfId="25" priority="2" operator="lessThan">
      <formula>12</formula>
    </cfRule>
  </conditionalFormatting>
  <conditionalFormatting sqref="N6:AC121 AE16">
    <cfRule type="cellIs" dxfId="24" priority="9" operator="between">
      <formula>0.9</formula>
      <formula>3.1</formula>
    </cfRule>
  </conditionalFormatting>
  <conditionalFormatting sqref="AE5">
    <cfRule type="cellIs" dxfId="23" priority="7" operator="between">
      <formula>0.9</formula>
      <formula>3.1</formula>
    </cfRule>
  </conditionalFormatting>
  <conditionalFormatting sqref="AE20:AE21 AE24:AE25 AE29:AE30 AE33 AE53 AE59 AE87 AE89">
    <cfRule type="cellIs" dxfId="22" priority="3" operator="between">
      <formula>0.9</formula>
      <formula>3.1</formula>
    </cfRule>
  </conditionalFormatting>
  <conditionalFormatting sqref="AE27">
    <cfRule type="cellIs" dxfId="21" priority="6" operator="between">
      <formula>0.9</formula>
      <formula>3.1</formula>
    </cfRule>
  </conditionalFormatting>
  <conditionalFormatting sqref="AE35:AE36">
    <cfRule type="cellIs" dxfId="20" priority="8" operator="between">
      <formula>0.9</formula>
      <formula>3.1</formula>
    </cfRule>
  </conditionalFormatting>
  <conditionalFormatting sqref="AE65">
    <cfRule type="cellIs" dxfId="19" priority="5" operator="between">
      <formula>0.9</formula>
      <formula>3.1</formula>
    </cfRule>
  </conditionalFormatting>
  <conditionalFormatting sqref="AE81:AE82">
    <cfRule type="cellIs" dxfId="18" priority="4" operator="between">
      <formula>0.9</formula>
      <formula>3.1</formula>
    </cfRule>
  </conditionalFormatting>
  <pageMargins left="0.51181102362204722" right="0.51181102362204722" top="0.35433070866141736" bottom="0.35433070866141736" header="0.31496062992125984" footer="0.31496062992125984"/>
  <pageSetup paperSize="8" scale="91" fitToHeight="0" orientation="landscape" r:id="rId1"/>
  <headerFooter>
    <oddFooter>&amp;LPage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8263D-8814-4760-890A-995C08DF02E7}">
  <sheetPr>
    <tabColor rgb="FFFFC000"/>
    <pageSetUpPr fitToPage="1"/>
  </sheetPr>
  <dimension ref="A1:X279"/>
  <sheetViews>
    <sheetView zoomScale="90" zoomScaleNormal="90" workbookViewId="0">
      <pane xSplit="13" ySplit="6" topLeftCell="N114" activePane="bottomRight" state="frozen"/>
      <selection activeCell="G17" sqref="G17"/>
      <selection pane="topRight" activeCell="G17" sqref="G17"/>
      <selection pane="bottomLeft" activeCell="G17" sqref="G17"/>
      <selection pane="bottomRight" activeCell="A3" sqref="A3:S120"/>
    </sheetView>
  </sheetViews>
  <sheetFormatPr defaultRowHeight="14.4" outlineLevelRow="1" outlineLevelCol="2" x14ac:dyDescent="0.3"/>
  <cols>
    <col min="1" max="1" width="26.44140625" customWidth="1"/>
    <col min="2" max="2" width="25.88671875" style="1" hidden="1" customWidth="1" outlineLevel="1"/>
    <col min="3" max="3" width="11.44140625" style="1" hidden="1" customWidth="1" outlineLevel="1" collapsed="1"/>
    <col min="4" max="4" width="16.33203125" style="1" customWidth="1" outlineLevel="2"/>
    <col min="5" max="5" width="11.6640625" style="1" hidden="1" customWidth="1" outlineLevel="1"/>
    <col min="6" max="6" width="11.6640625" style="1" customWidth="1" outlineLevel="1"/>
    <col min="7" max="7" width="9" style="1" hidden="1" customWidth="1" outlineLevel="2"/>
    <col min="8" max="8" width="10.109375" style="1" customWidth="1"/>
    <col min="9" max="9" width="11.77734375" style="1" customWidth="1"/>
    <col min="10" max="10" width="11.33203125" style="1" customWidth="1"/>
    <col min="11" max="11" width="9.44140625" style="2" customWidth="1" outlineLevel="1"/>
    <col min="12" max="12" width="8.109375" style="1" customWidth="1" outlineLevel="1"/>
    <col min="13" max="15" width="7.6640625" customWidth="1"/>
    <col min="16" max="16" width="7.5546875" customWidth="1"/>
    <col min="17" max="17" width="7.6640625" customWidth="1"/>
    <col min="18" max="18" width="8" customWidth="1"/>
    <col min="19" max="19" width="6.88671875" customWidth="1"/>
    <col min="20" max="20" width="0" hidden="1" customWidth="1"/>
  </cols>
  <sheetData>
    <row r="1" spans="1:21" ht="15" hidden="1" outlineLevel="1" thickBot="1" x14ac:dyDescent="0.35">
      <c r="B1"/>
      <c r="M1" s="3" t="s">
        <v>0</v>
      </c>
      <c r="N1" s="51">
        <f>N2+O2</f>
        <v>6</v>
      </c>
      <c r="O1" s="52"/>
      <c r="P1" s="51">
        <f>SUM(P2:S2)</f>
        <v>10</v>
      </c>
      <c r="Q1" s="53"/>
      <c r="R1" s="53"/>
      <c r="S1" s="53"/>
    </row>
    <row r="2" spans="1:21" hidden="1" outlineLevel="1" x14ac:dyDescent="0.3">
      <c r="B2"/>
      <c r="M2" s="3" t="s">
        <v>1</v>
      </c>
      <c r="N2" s="4">
        <f t="shared" ref="N2:S2" si="0">COUNTIFS(N$6:N$120,"&lt;"&amp;4)</f>
        <v>3</v>
      </c>
      <c r="O2" s="5">
        <f t="shared" si="0"/>
        <v>3</v>
      </c>
      <c r="P2" s="6">
        <f t="shared" si="0"/>
        <v>3</v>
      </c>
      <c r="Q2" s="7">
        <f t="shared" si="0"/>
        <v>3</v>
      </c>
      <c r="R2" s="6">
        <f t="shared" si="0"/>
        <v>1</v>
      </c>
      <c r="S2" s="7">
        <f t="shared" si="0"/>
        <v>3</v>
      </c>
    </row>
    <row r="3" spans="1:21" ht="33" customHeight="1" collapsed="1" thickBot="1" x14ac:dyDescent="0.35">
      <c r="A3" s="56" t="s">
        <v>306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21" ht="15" hidden="1" outlineLevel="1" thickBot="1" x14ac:dyDescent="0.35">
      <c r="A4" s="9"/>
      <c r="B4"/>
      <c r="D4"/>
      <c r="G4"/>
      <c r="I4"/>
      <c r="J4"/>
      <c r="N4" s="10" t="s">
        <v>2</v>
      </c>
      <c r="O4" s="11" t="s">
        <v>3</v>
      </c>
      <c r="P4" s="12" t="s">
        <v>2</v>
      </c>
      <c r="Q4" s="13" t="s">
        <v>2</v>
      </c>
      <c r="R4" s="12" t="s">
        <v>3</v>
      </c>
      <c r="S4" s="13" t="s">
        <v>3</v>
      </c>
    </row>
    <row r="5" spans="1:21" ht="33" hidden="1" customHeight="1" outlineLevel="1" x14ac:dyDescent="0.3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50"/>
      <c r="N5" s="15"/>
      <c r="O5" s="16"/>
      <c r="P5" s="17" t="s">
        <v>137</v>
      </c>
      <c r="Q5" s="18" t="s">
        <v>142</v>
      </c>
      <c r="R5" s="17" t="s">
        <v>137</v>
      </c>
      <c r="S5" s="18" t="s">
        <v>142</v>
      </c>
      <c r="U5" s="1"/>
    </row>
    <row r="6" spans="1:21" s="26" customFormat="1" ht="72" collapsed="1" x14ac:dyDescent="0.3">
      <c r="A6" s="20" t="s">
        <v>11</v>
      </c>
      <c r="B6" s="21" t="s">
        <v>140</v>
      </c>
      <c r="C6" s="21" t="s">
        <v>141</v>
      </c>
      <c r="D6" s="21" t="s">
        <v>308</v>
      </c>
      <c r="E6" s="21" t="s">
        <v>138</v>
      </c>
      <c r="F6" s="21" t="s">
        <v>307</v>
      </c>
      <c r="G6" s="21" t="s">
        <v>13</v>
      </c>
      <c r="H6" s="21" t="s">
        <v>14</v>
      </c>
      <c r="I6" s="21" t="s">
        <v>303</v>
      </c>
      <c r="J6" s="21" t="s">
        <v>139</v>
      </c>
      <c r="K6" s="54" t="s">
        <v>15</v>
      </c>
      <c r="L6" s="22" t="s">
        <v>16</v>
      </c>
      <c r="M6" s="23" t="s">
        <v>17</v>
      </c>
      <c r="N6" s="24" t="s">
        <v>18</v>
      </c>
      <c r="O6" s="25" t="s">
        <v>19</v>
      </c>
      <c r="P6" s="48" t="str">
        <f>P4&amp;" 
"&amp;P5&amp;" 
(Min 4 runs)"</f>
        <v>F 
Jnr 
(Min 4 runs)</v>
      </c>
      <c r="Q6" s="21" t="str">
        <f>Q4&amp;" 
"&amp;Q5</f>
        <v>F 
Adult</v>
      </c>
      <c r="R6" s="48" t="str">
        <f>R4&amp;" 
"&amp;R5&amp;" 
(Min 4 runs)"</f>
        <v>M 
Jnr 
(Min 4 runs)</v>
      </c>
      <c r="S6" s="21" t="str">
        <f>S4&amp;" 
"&amp;S5</f>
        <v>M 
Adult</v>
      </c>
      <c r="T6" s="26" t="s">
        <v>20</v>
      </c>
    </row>
    <row r="7" spans="1:21" x14ac:dyDescent="0.3">
      <c r="A7" s="27" t="s">
        <v>54</v>
      </c>
      <c r="B7" s="28" t="s">
        <v>143</v>
      </c>
      <c r="C7" s="28">
        <v>1200</v>
      </c>
      <c r="D7" s="28">
        <v>12</v>
      </c>
      <c r="E7" s="28">
        <v>2</v>
      </c>
      <c r="F7" s="28">
        <f>IF($D7=12,0,IF($D7=11,MIN($E7,1),IF($D7&lt;=10,MIN($E7,2),0)))</f>
        <v>0</v>
      </c>
      <c r="G7" s="28">
        <f t="shared" ref="G7:G120" si="1">ROUND(IFERROR(($C7/$D7)*$F7,0),2)</f>
        <v>0</v>
      </c>
      <c r="H7" s="28">
        <f>+D7+F7</f>
        <v>12</v>
      </c>
      <c r="I7" s="43">
        <f>+C7+G7</f>
        <v>1200</v>
      </c>
      <c r="J7" s="43">
        <f t="shared" ref="J7:J66" si="2">IF(D7=0,0,IFERROR((101-I7/H7),0))</f>
        <v>1</v>
      </c>
      <c r="K7" s="45" t="s">
        <v>142</v>
      </c>
      <c r="L7" s="29" t="s">
        <v>3</v>
      </c>
      <c r="M7" s="30">
        <f>IF(H7&lt;12,"N/A",COUNTIFS($H$6:$H$120,"&gt;="&amp;12,$I$6:$I$120,"&gt;"&amp;$I7)+1)</f>
        <v>1</v>
      </c>
      <c r="N7" s="31" t="str">
        <f>IF(OR(H7&lt;12,L7&lt;&gt;N$4),"N/A",COUNTIFS($L$6:$L$120,N$4,$H$6:$H$120,"&gt;="&amp;12,$I$6:$I$120,"&gt;"&amp;$I7)+1)</f>
        <v>N/A</v>
      </c>
      <c r="O7" s="31">
        <f>IF(OR($H7&lt;12,$L7&lt;&gt;O$4),"N/A",COUNTIFS($L$6:$L$120,O$4,$H$6:$H$120,"&gt;="&amp;12,$I$6:$I$120,"&gt;"&amp;$I7)+1)</f>
        <v>1</v>
      </c>
      <c r="P7" s="32" t="str">
        <f>IF(OR($H7&lt;4,$L7&lt;&gt;P$4,$K7&lt;&gt;P$5),"",COUNTIFS($L$6:$L$120,P$4,$K$6:$K$120,P$5,$H$6:$H$120,"&gt;="&amp;4,$I$6:$I$120,"&gt;"&amp;$I7)+1)</f>
        <v/>
      </c>
      <c r="Q7" s="33" t="str">
        <f>IF(OR($H7&lt;12,$L7&lt;&gt;Q$4,$K7&lt;&gt;Q$5),"",COUNTIFS($L$6:$L$120,Q$4,$K$6:$K$120,Q$5,$H$6:$H$120,"&gt;="&amp;12,$I$6:$I$120,"&gt;"&amp;$I7)+1)</f>
        <v/>
      </c>
      <c r="R7" s="32" t="str">
        <f>IF(OR($H7&lt;4,$L7&lt;&gt;R$4,$K7&lt;&gt;R$5),"",COUNTIFS($L$6:$L$120,R$4,$K$6:$K$120,R$5,$H$6:$H$120,"&gt;="&amp;4,$I$6:$I$120,"&gt;"&amp;$I7)+1)</f>
        <v/>
      </c>
      <c r="S7" s="33">
        <f>IF(OR($H7&lt;12,$L7&lt;&gt;S$4,$K7&lt;&gt;S$5),"",COUNTIFS($L$6:$L$120,S$4,$K$6:$K$120,S$5,$H$6:$H$120,"&gt;="&amp;12,$I$6:$I$120,"&gt;"&amp;$I7)+1)</f>
        <v>1</v>
      </c>
      <c r="T7">
        <f>COUNTIFS(M7:S7,"&gt;"&amp;0,M7:S7,"&lt;"&amp;4)</f>
        <v>3</v>
      </c>
    </row>
    <row r="8" spans="1:21" x14ac:dyDescent="0.3">
      <c r="A8" s="27" t="s">
        <v>84</v>
      </c>
      <c r="B8" s="28" t="s">
        <v>144</v>
      </c>
      <c r="C8" s="28">
        <v>1179</v>
      </c>
      <c r="D8" s="28">
        <v>12</v>
      </c>
      <c r="E8" s="28">
        <v>1</v>
      </c>
      <c r="F8" s="28">
        <f t="shared" ref="F8:F71" si="3">IF($D8=12,0,IF($D8=11,MIN($E8,1),IF($D8&lt;=10,MIN($E8,2),0)))</f>
        <v>0</v>
      </c>
      <c r="G8" s="28">
        <f t="shared" si="1"/>
        <v>0</v>
      </c>
      <c r="H8" s="28">
        <f t="shared" ref="H8:H71" si="4">+D8+F8</f>
        <v>12</v>
      </c>
      <c r="I8" s="43">
        <f t="shared" ref="I8:I71" si="5">+C8+G8</f>
        <v>1179</v>
      </c>
      <c r="J8" s="43">
        <f t="shared" si="2"/>
        <v>2.75</v>
      </c>
      <c r="K8" s="45" t="s">
        <v>142</v>
      </c>
      <c r="L8" s="29" t="s">
        <v>2</v>
      </c>
      <c r="M8" s="30">
        <f>IF(H8&lt;12,"N/A",COUNTIFS($H$6:$H$120,"&gt;="&amp;12,$I$6:$I$120,"&gt;"&amp;$I8)+1)</f>
        <v>2</v>
      </c>
      <c r="N8" s="31">
        <f>IF(OR(H8&lt;12,L8&lt;&gt;N$4),"N/A",COUNTIFS($L$6:$L$120,N$4,$H$6:$H$120,"&gt;="&amp;12,$I$6:$I$120,"&gt;"&amp;$I8)+1)</f>
        <v>1</v>
      </c>
      <c r="O8" s="31" t="str">
        <f>IF(OR($H8&lt;12,$L8&lt;&gt;O$4),"N/A",COUNTIFS($L$6:$L$120,O$4,$H$6:$H$120,"&gt;="&amp;12,$I$6:$I$120,"&gt;"&amp;$I8)+1)</f>
        <v>N/A</v>
      </c>
      <c r="P8" s="32" t="str">
        <f>IF(OR($H8&lt;4,$L8&lt;&gt;P$4,$K8&lt;&gt;P$5),"",COUNTIFS($L$6:$L$120,P$4,$K$6:$K$120,P$5,$H$6:$H$120,"&gt;="&amp;4,$I$6:$I$120,"&gt;"&amp;$I8)+1)</f>
        <v/>
      </c>
      <c r="Q8" s="33">
        <f>IF(OR($H8&lt;12,$L8&lt;&gt;Q$4,$K8&lt;&gt;Q$5),"",COUNTIFS($L$6:$L$120,Q$4,$K$6:$K$120,Q$5,$H$6:$H$120,"&gt;="&amp;12,$I$6:$I$120,"&gt;"&amp;$I8)+1)</f>
        <v>1</v>
      </c>
      <c r="R8" s="32" t="str">
        <f>IF(OR($H8&lt;4,$L8&lt;&gt;R$4,$K8&lt;&gt;R$5),"",COUNTIFS($L$6:$L$120,R$4,$K$6:$K$120,R$5,$H$6:$H$120,"&gt;="&amp;4,$I$6:$I$120,"&gt;"&amp;$I8)+1)</f>
        <v/>
      </c>
      <c r="S8" s="33" t="str">
        <f>IF(OR($H8&lt;12,$L8&lt;&gt;S$4,$K8&lt;&gt;S$5),"",COUNTIFS($L$6:$L$120,S$4,$K$6:$K$120,S$5,$H$6:$H$120,"&gt;="&amp;12,$I$6:$I$120,"&gt;"&amp;$I8)+1)</f>
        <v/>
      </c>
      <c r="T8">
        <f>COUNTIFS(M8:S8,"&gt;"&amp;0,M8:S8,"&lt;"&amp;4)</f>
        <v>3</v>
      </c>
    </row>
    <row r="9" spans="1:21" x14ac:dyDescent="0.3">
      <c r="A9" s="27" t="s">
        <v>122</v>
      </c>
      <c r="B9" s="28" t="s">
        <v>145</v>
      </c>
      <c r="C9" s="28">
        <v>1179</v>
      </c>
      <c r="D9" s="28">
        <v>12</v>
      </c>
      <c r="E9" s="28">
        <v>0</v>
      </c>
      <c r="F9" s="28">
        <f t="shared" si="3"/>
        <v>0</v>
      </c>
      <c r="G9" s="28">
        <f t="shared" si="1"/>
        <v>0</v>
      </c>
      <c r="H9" s="28">
        <f t="shared" si="4"/>
        <v>12</v>
      </c>
      <c r="I9" s="43">
        <f t="shared" si="5"/>
        <v>1179</v>
      </c>
      <c r="J9" s="43">
        <f t="shared" si="2"/>
        <v>2.75</v>
      </c>
      <c r="K9" s="45" t="s">
        <v>142</v>
      </c>
      <c r="L9" s="29" t="s">
        <v>3</v>
      </c>
      <c r="M9" s="30">
        <f>IF(H9&lt;12,"N/A",COUNTIFS($H$6:$H$120,"&gt;="&amp;12,$I$6:$I$120,"&gt;"&amp;$I9)+1)</f>
        <v>2</v>
      </c>
      <c r="N9" s="31" t="str">
        <f>IF(OR(H9&lt;12,L9&lt;&gt;N$4),"N/A",COUNTIFS($L$6:$L$120,N$4,$H$6:$H$120,"&gt;="&amp;12,$I$6:$I$120,"&gt;"&amp;$I9)+1)</f>
        <v>N/A</v>
      </c>
      <c r="O9" s="31">
        <f>IF(OR($H9&lt;12,$L9&lt;&gt;O$4),"N/A",COUNTIFS($L$6:$L$120,O$4,$H$6:$H$120,"&gt;="&amp;12,$I$6:$I$120,"&gt;"&amp;$I9)+1)</f>
        <v>2</v>
      </c>
      <c r="P9" s="32" t="str">
        <f>IF(OR($H9&lt;4,$L9&lt;&gt;P$4,$K9&lt;&gt;P$5),"",COUNTIFS($L$6:$L$120,P$4,$K$6:$K$120,P$5,$H$6:$H$120,"&gt;="&amp;4,$I$6:$I$120,"&gt;"&amp;$I9)+1)</f>
        <v/>
      </c>
      <c r="Q9" s="33" t="str">
        <f>IF(OR($H9&lt;12,$L9&lt;&gt;Q$4,$K9&lt;&gt;Q$5),"",COUNTIFS($L$6:$L$120,Q$4,$K$6:$K$120,Q$5,$H$6:$H$120,"&gt;="&amp;12,$I$6:$I$120,"&gt;"&amp;$I9)+1)</f>
        <v/>
      </c>
      <c r="R9" s="32" t="str">
        <f>IF(OR($H9&lt;4,$L9&lt;&gt;R$4,$K9&lt;&gt;R$5),"",COUNTIFS($L$6:$L$120,R$4,$K$6:$K$120,R$5,$H$6:$H$120,"&gt;="&amp;4,$I$6:$I$120,"&gt;"&amp;$I9)+1)</f>
        <v/>
      </c>
      <c r="S9" s="33">
        <f>IF(OR($H9&lt;12,$L9&lt;&gt;S$4,$K9&lt;&gt;S$5),"",COUNTIFS($L$6:$L$120,S$4,$K$6:$K$120,S$5,$H$6:$H$120,"&gt;="&amp;12,$I$6:$I$120,"&gt;"&amp;$I9)+1)</f>
        <v>2</v>
      </c>
      <c r="T9">
        <f>COUNTIFS(M9:S9,"&gt;"&amp;0,M9:S9,"&lt;"&amp;4)</f>
        <v>3</v>
      </c>
    </row>
    <row r="10" spans="1:21" x14ac:dyDescent="0.3">
      <c r="A10" s="27" t="s">
        <v>125</v>
      </c>
      <c r="B10" s="28" t="s">
        <v>146</v>
      </c>
      <c r="C10" s="28">
        <v>1142</v>
      </c>
      <c r="D10" s="28">
        <v>12</v>
      </c>
      <c r="E10" s="28">
        <v>5</v>
      </c>
      <c r="F10" s="28">
        <f t="shared" si="3"/>
        <v>0</v>
      </c>
      <c r="G10" s="28">
        <f t="shared" si="1"/>
        <v>0</v>
      </c>
      <c r="H10" s="28">
        <f t="shared" si="4"/>
        <v>12</v>
      </c>
      <c r="I10" s="43">
        <f t="shared" si="5"/>
        <v>1142</v>
      </c>
      <c r="J10" s="43">
        <f t="shared" si="2"/>
        <v>5.8333333333333286</v>
      </c>
      <c r="K10" s="45" t="s">
        <v>142</v>
      </c>
      <c r="L10" s="29" t="s">
        <v>3</v>
      </c>
      <c r="M10" s="30">
        <f>IF(H10&lt;12,"N/A",COUNTIFS($H$6:$H$120,"&gt;="&amp;12,$I$6:$I$120,"&gt;"&amp;$I10)+1)</f>
        <v>4</v>
      </c>
      <c r="N10" s="31" t="str">
        <f>IF(OR(H10&lt;12,L10&lt;&gt;N$4),"N/A",COUNTIFS($L$6:$L$120,N$4,$H$6:$H$120,"&gt;="&amp;12,$I$6:$I$120,"&gt;"&amp;$I10)+1)</f>
        <v>N/A</v>
      </c>
      <c r="O10" s="31">
        <f>IF(OR($H10&lt;12,$L10&lt;&gt;O$4),"N/A",COUNTIFS($L$6:$L$120,O$4,$H$6:$H$120,"&gt;="&amp;12,$I$6:$I$120,"&gt;"&amp;$I10)+1)</f>
        <v>3</v>
      </c>
      <c r="P10" s="32" t="str">
        <f>IF(OR($H10&lt;4,$L10&lt;&gt;P$4,$K10&lt;&gt;P$5),"",COUNTIFS($L$6:$L$120,P$4,$K$6:$K$120,P$5,$H$6:$H$120,"&gt;="&amp;4,$I$6:$I$120,"&gt;"&amp;$I10)+1)</f>
        <v/>
      </c>
      <c r="Q10" s="33" t="str">
        <f>IF(OR($H10&lt;12,$L10&lt;&gt;Q$4,$K10&lt;&gt;Q$5),"",COUNTIFS($L$6:$L$120,Q$4,$K$6:$K$120,Q$5,$H$6:$H$120,"&gt;="&amp;12,$I$6:$I$120,"&gt;"&amp;$I10)+1)</f>
        <v/>
      </c>
      <c r="R10" s="32" t="str">
        <f>IF(OR($H10&lt;4,$L10&lt;&gt;R$4,$K10&lt;&gt;R$5),"",COUNTIFS($L$6:$L$120,R$4,$K$6:$K$120,R$5,$H$6:$H$120,"&gt;="&amp;4,$I$6:$I$120,"&gt;"&amp;$I10)+1)</f>
        <v/>
      </c>
      <c r="S10" s="33">
        <f>IF(OR($H10&lt;12,$L10&lt;&gt;S$4,$K10&lt;&gt;S$5),"",COUNTIFS($L$6:$L$120,S$4,$K$6:$K$120,S$5,$H$6:$H$120,"&gt;="&amp;12,$I$6:$I$120,"&gt;"&amp;$I10)+1)</f>
        <v>3</v>
      </c>
      <c r="T10">
        <f>COUNTIFS(M10:S10,"&gt;"&amp;0,M10:S10,"&lt;"&amp;4)</f>
        <v>2</v>
      </c>
    </row>
    <row r="11" spans="1:21" x14ac:dyDescent="0.3">
      <c r="A11" s="27" t="s">
        <v>105</v>
      </c>
      <c r="B11" s="28" t="s">
        <v>147</v>
      </c>
      <c r="C11" s="28">
        <v>1041</v>
      </c>
      <c r="D11" s="28">
        <v>11</v>
      </c>
      <c r="E11" s="28">
        <v>3</v>
      </c>
      <c r="F11" s="28">
        <f t="shared" si="3"/>
        <v>1</v>
      </c>
      <c r="G11" s="28">
        <f t="shared" si="1"/>
        <v>94.64</v>
      </c>
      <c r="H11" s="28">
        <f t="shared" si="4"/>
        <v>12</v>
      </c>
      <c r="I11" s="43">
        <f t="shared" si="5"/>
        <v>1135.6400000000001</v>
      </c>
      <c r="J11" s="43">
        <f t="shared" si="2"/>
        <v>6.3633333333333297</v>
      </c>
      <c r="K11" s="45" t="s">
        <v>142</v>
      </c>
      <c r="L11" s="29" t="s">
        <v>2</v>
      </c>
      <c r="M11" s="30">
        <f>IF(H11&lt;12,"N/A",COUNTIFS($H$6:$H$120,"&gt;="&amp;12,$I$6:$I$120,"&gt;"&amp;$I11)+1)</f>
        <v>5</v>
      </c>
      <c r="N11" s="31">
        <f>IF(OR(H11&lt;12,L11&lt;&gt;N$4),"N/A",COUNTIFS($L$6:$L$120,N$4,$H$6:$H$120,"&gt;="&amp;12,$I$6:$I$120,"&gt;"&amp;$I11)+1)</f>
        <v>2</v>
      </c>
      <c r="O11" s="31" t="str">
        <f>IF(OR($H11&lt;12,$L11&lt;&gt;O$4),"N/A",COUNTIFS($L$6:$L$120,O$4,$H$6:$H$120,"&gt;="&amp;12,$I$6:$I$120,"&gt;"&amp;$I11)+1)</f>
        <v>N/A</v>
      </c>
      <c r="P11" s="32" t="str">
        <f>IF(OR($H11&lt;4,$L11&lt;&gt;P$4,$K11&lt;&gt;P$5),"",COUNTIFS($L$6:$L$120,P$4,$K$6:$K$120,P$5,$H$6:$H$120,"&gt;="&amp;4,$I$6:$I$120,"&gt;"&amp;$I11)+1)</f>
        <v/>
      </c>
      <c r="Q11" s="33">
        <f>IF(OR($H11&lt;12,$L11&lt;&gt;Q$4,$K11&lt;&gt;Q$5),"",COUNTIFS($L$6:$L$120,Q$4,$K$6:$K$120,Q$5,$H$6:$H$120,"&gt;="&amp;12,$I$6:$I$120,"&gt;"&amp;$I11)+1)</f>
        <v>2</v>
      </c>
      <c r="R11" s="32" t="str">
        <f>IF(OR($H11&lt;4,$L11&lt;&gt;R$4,$K11&lt;&gt;R$5),"",COUNTIFS($L$6:$L$120,R$4,$K$6:$K$120,R$5,$H$6:$H$120,"&gt;="&amp;4,$I$6:$I$120,"&gt;"&amp;$I11)+1)</f>
        <v/>
      </c>
      <c r="S11" s="33" t="str">
        <f>IF(OR($H11&lt;12,$L11&lt;&gt;S$4,$K11&lt;&gt;S$5),"",COUNTIFS($L$6:$L$120,S$4,$K$6:$K$120,S$5,$H$6:$H$120,"&gt;="&amp;12,$I$6:$I$120,"&gt;"&amp;$I11)+1)</f>
        <v/>
      </c>
      <c r="T11">
        <f>COUNTIFS(M11:S11,"&gt;"&amp;0,M11:S11,"&lt;"&amp;4)</f>
        <v>2</v>
      </c>
    </row>
    <row r="12" spans="1:21" x14ac:dyDescent="0.3">
      <c r="A12" s="27" t="s">
        <v>135</v>
      </c>
      <c r="B12" s="28" t="s">
        <v>148</v>
      </c>
      <c r="C12" s="28">
        <v>1125</v>
      </c>
      <c r="D12" s="28">
        <v>12</v>
      </c>
      <c r="E12" s="28">
        <v>3</v>
      </c>
      <c r="F12" s="28">
        <f t="shared" si="3"/>
        <v>0</v>
      </c>
      <c r="G12" s="28">
        <f t="shared" si="1"/>
        <v>0</v>
      </c>
      <c r="H12" s="28">
        <f t="shared" si="4"/>
        <v>12</v>
      </c>
      <c r="I12" s="43">
        <f t="shared" si="5"/>
        <v>1125</v>
      </c>
      <c r="J12" s="43">
        <f t="shared" si="2"/>
        <v>7.25</v>
      </c>
      <c r="K12" s="45" t="s">
        <v>142</v>
      </c>
      <c r="L12" s="29" t="s">
        <v>2</v>
      </c>
      <c r="M12" s="30">
        <f>IF(H12&lt;12,"N/A",COUNTIFS($H$6:$H$120,"&gt;="&amp;12,$I$6:$I$120,"&gt;"&amp;$I12)+1)</f>
        <v>6</v>
      </c>
      <c r="N12" s="31">
        <f>IF(OR(H12&lt;12,L12&lt;&gt;N$4),"N/A",COUNTIFS($L$6:$L$120,N$4,$H$6:$H$120,"&gt;="&amp;12,$I$6:$I$120,"&gt;"&amp;$I12)+1)</f>
        <v>3</v>
      </c>
      <c r="O12" s="31" t="str">
        <f>IF(OR($H12&lt;12,$L12&lt;&gt;O$4),"N/A",COUNTIFS($L$6:$L$120,O$4,$H$6:$H$120,"&gt;="&amp;12,$I$6:$I$120,"&gt;"&amp;$I12)+1)</f>
        <v>N/A</v>
      </c>
      <c r="P12" s="32" t="str">
        <f>IF(OR($H12&lt;4,$L12&lt;&gt;P$4,$K12&lt;&gt;P$5),"",COUNTIFS($L$6:$L$120,P$4,$K$6:$K$120,P$5,$H$6:$H$120,"&gt;="&amp;4,$I$6:$I$120,"&gt;"&amp;$I12)+1)</f>
        <v/>
      </c>
      <c r="Q12" s="33">
        <f>IF(OR($H12&lt;12,$L12&lt;&gt;Q$4,$K12&lt;&gt;Q$5),"",COUNTIFS($L$6:$L$120,Q$4,$K$6:$K$120,Q$5,$H$6:$H$120,"&gt;="&amp;12,$I$6:$I$120,"&gt;"&amp;$I12)+1)</f>
        <v>3</v>
      </c>
      <c r="R12" s="32" t="str">
        <f>IF(OR($H12&lt;4,$L12&lt;&gt;R$4,$K12&lt;&gt;R$5),"",COUNTIFS($L$6:$L$120,R$4,$K$6:$K$120,R$5,$H$6:$H$120,"&gt;="&amp;4,$I$6:$I$120,"&gt;"&amp;$I12)+1)</f>
        <v/>
      </c>
      <c r="S12" s="33" t="str">
        <f>IF(OR($H12&lt;12,$L12&lt;&gt;S$4,$K12&lt;&gt;S$5),"",COUNTIFS($L$6:$L$120,S$4,$K$6:$K$120,S$5,$H$6:$H$120,"&gt;="&amp;12,$I$6:$I$120,"&gt;"&amp;$I12)+1)</f>
        <v/>
      </c>
      <c r="T12">
        <f>COUNTIFS(M12:S12,"&gt;"&amp;0,M12:S12,"&lt;"&amp;4)</f>
        <v>2</v>
      </c>
    </row>
    <row r="13" spans="1:21" x14ac:dyDescent="0.3">
      <c r="A13" s="27" t="s">
        <v>68</v>
      </c>
      <c r="B13" s="28" t="s">
        <v>149</v>
      </c>
      <c r="C13" s="28">
        <v>1113</v>
      </c>
      <c r="D13" s="28">
        <v>12</v>
      </c>
      <c r="E13" s="28">
        <v>4</v>
      </c>
      <c r="F13" s="28">
        <f t="shared" si="3"/>
        <v>0</v>
      </c>
      <c r="G13" s="28">
        <f t="shared" si="1"/>
        <v>0</v>
      </c>
      <c r="H13" s="28">
        <f t="shared" si="4"/>
        <v>12</v>
      </c>
      <c r="I13" s="43">
        <f t="shared" si="5"/>
        <v>1113</v>
      </c>
      <c r="J13" s="43">
        <f t="shared" si="2"/>
        <v>8.25</v>
      </c>
      <c r="K13" s="45" t="s">
        <v>142</v>
      </c>
      <c r="L13" s="29" t="s">
        <v>2</v>
      </c>
      <c r="M13" s="30">
        <f>IF(H13&lt;12,"N/A",COUNTIFS($H$6:$H$120,"&gt;="&amp;12,$I$6:$I$120,"&gt;"&amp;$I13)+1)</f>
        <v>7</v>
      </c>
      <c r="N13" s="31">
        <f>IF(OR(H13&lt;12,L13&lt;&gt;N$4),"N/A",COUNTIFS($L$6:$L$120,N$4,$H$6:$H$120,"&gt;="&amp;12,$I$6:$I$120,"&gt;"&amp;$I13)+1)</f>
        <v>4</v>
      </c>
      <c r="O13" s="31" t="str">
        <f>IF(OR($H13&lt;12,$L13&lt;&gt;O$4),"N/A",COUNTIFS($L$6:$L$120,O$4,$H$6:$H$120,"&gt;="&amp;12,$I$6:$I$120,"&gt;"&amp;$I13)+1)</f>
        <v>N/A</v>
      </c>
      <c r="P13" s="32" t="str">
        <f>IF(OR($H13&lt;4,$L13&lt;&gt;P$4,$K13&lt;&gt;P$5),"",COUNTIFS($L$6:$L$120,P$4,$K$6:$K$120,P$5,$H$6:$H$120,"&gt;="&amp;4,$I$6:$I$120,"&gt;"&amp;$I13)+1)</f>
        <v/>
      </c>
      <c r="Q13" s="33">
        <f>IF(OR($H13&lt;12,$L13&lt;&gt;Q$4,$K13&lt;&gt;Q$5),"",COUNTIFS($L$6:$L$120,Q$4,$K$6:$K$120,Q$5,$H$6:$H$120,"&gt;="&amp;12,$I$6:$I$120,"&gt;"&amp;$I13)+1)</f>
        <v>4</v>
      </c>
      <c r="R13" s="32" t="str">
        <f>IF(OR($H13&lt;4,$L13&lt;&gt;R$4,$K13&lt;&gt;R$5),"",COUNTIFS($L$6:$L$120,R$4,$K$6:$K$120,R$5,$H$6:$H$120,"&gt;="&amp;4,$I$6:$I$120,"&gt;"&amp;$I13)+1)</f>
        <v/>
      </c>
      <c r="S13" s="33" t="str">
        <f>IF(OR($H13&lt;12,$L13&lt;&gt;S$4,$K13&lt;&gt;S$5),"",COUNTIFS($L$6:$L$120,S$4,$K$6:$K$120,S$5,$H$6:$H$120,"&gt;="&amp;12,$I$6:$I$120,"&gt;"&amp;$I13)+1)</f>
        <v/>
      </c>
      <c r="T13">
        <f>COUNTIFS(M13:S13,"&gt;"&amp;0,M13:S13,"&lt;"&amp;4)</f>
        <v>0</v>
      </c>
    </row>
    <row r="14" spans="1:21" x14ac:dyDescent="0.3">
      <c r="A14" s="27" t="s">
        <v>82</v>
      </c>
      <c r="B14" s="28" t="s">
        <v>150</v>
      </c>
      <c r="C14" s="28">
        <v>927</v>
      </c>
      <c r="D14" s="28">
        <v>10</v>
      </c>
      <c r="E14" s="28">
        <v>5</v>
      </c>
      <c r="F14" s="28">
        <f t="shared" si="3"/>
        <v>2</v>
      </c>
      <c r="G14" s="28">
        <f t="shared" si="1"/>
        <v>185.4</v>
      </c>
      <c r="H14" s="28">
        <f t="shared" si="4"/>
        <v>12</v>
      </c>
      <c r="I14" s="43">
        <f t="shared" si="5"/>
        <v>1112.4000000000001</v>
      </c>
      <c r="J14" s="43">
        <f t="shared" si="2"/>
        <v>8.2999999999999972</v>
      </c>
      <c r="K14" s="45" t="s">
        <v>142</v>
      </c>
      <c r="L14" s="29" t="s">
        <v>2</v>
      </c>
      <c r="M14" s="30">
        <f>IF(H14&lt;12,"N/A",COUNTIFS($H$6:$H$120,"&gt;="&amp;12,$I$6:$I$120,"&gt;"&amp;$I14)+1)</f>
        <v>8</v>
      </c>
      <c r="N14" s="31">
        <f>IF(OR(H14&lt;12,L14&lt;&gt;N$4),"N/A",COUNTIFS($L$6:$L$120,N$4,$H$6:$H$120,"&gt;="&amp;12,$I$6:$I$120,"&gt;"&amp;$I14)+1)</f>
        <v>5</v>
      </c>
      <c r="O14" s="31" t="str">
        <f>IF(OR($H14&lt;12,$L14&lt;&gt;O$4),"N/A",COUNTIFS($L$6:$L$120,O$4,$H$6:$H$120,"&gt;="&amp;12,$I$6:$I$120,"&gt;"&amp;$I14)+1)</f>
        <v>N/A</v>
      </c>
      <c r="P14" s="32" t="str">
        <f>IF(OR($H14&lt;4,$L14&lt;&gt;P$4,$K14&lt;&gt;P$5),"",COUNTIFS($L$6:$L$120,P$4,$K$6:$K$120,P$5,$H$6:$H$120,"&gt;="&amp;4,$I$6:$I$120,"&gt;"&amp;$I14)+1)</f>
        <v/>
      </c>
      <c r="Q14" s="33">
        <f>IF(OR($H14&lt;12,$L14&lt;&gt;Q$4,$K14&lt;&gt;Q$5),"",COUNTIFS($L$6:$L$120,Q$4,$K$6:$K$120,Q$5,$H$6:$H$120,"&gt;="&amp;12,$I$6:$I$120,"&gt;"&amp;$I14)+1)</f>
        <v>5</v>
      </c>
      <c r="R14" s="32" t="str">
        <f>IF(OR($H14&lt;4,$L14&lt;&gt;R$4,$K14&lt;&gt;R$5),"",COUNTIFS($L$6:$L$120,R$4,$K$6:$K$120,R$5,$H$6:$H$120,"&gt;="&amp;4,$I$6:$I$120,"&gt;"&amp;$I14)+1)</f>
        <v/>
      </c>
      <c r="S14" s="33" t="str">
        <f>IF(OR($H14&lt;12,$L14&lt;&gt;S$4,$K14&lt;&gt;S$5),"",COUNTIFS($L$6:$L$120,S$4,$K$6:$K$120,S$5,$H$6:$H$120,"&gt;="&amp;12,$I$6:$I$120,"&gt;"&amp;$I14)+1)</f>
        <v/>
      </c>
      <c r="T14">
        <f>COUNTIFS(M14:S14,"&gt;"&amp;0,M14:S14,"&lt;"&amp;4)</f>
        <v>0</v>
      </c>
    </row>
    <row r="15" spans="1:21" x14ac:dyDescent="0.3">
      <c r="A15" s="27" t="s">
        <v>27</v>
      </c>
      <c r="B15" s="28" t="s">
        <v>151</v>
      </c>
      <c r="C15" s="28">
        <v>926</v>
      </c>
      <c r="D15" s="28">
        <v>10</v>
      </c>
      <c r="E15" s="28">
        <v>3</v>
      </c>
      <c r="F15" s="28">
        <f>IF($D15=12,0,IF($D15=11,MIN($E15,1),IF($D15&lt;=10,MIN($E15,2),0)))</f>
        <v>2</v>
      </c>
      <c r="G15" s="28">
        <f>ROUND(IFERROR(($C15/$D15)*$F15,0),2)</f>
        <v>185.2</v>
      </c>
      <c r="H15" s="28">
        <f>+D15+F15</f>
        <v>12</v>
      </c>
      <c r="I15" s="43">
        <f>+C15+G15</f>
        <v>1111.2</v>
      </c>
      <c r="J15" s="43">
        <f t="shared" si="2"/>
        <v>8.3999999999999915</v>
      </c>
      <c r="K15" s="45" t="s">
        <v>142</v>
      </c>
      <c r="L15" s="29" t="s">
        <v>2</v>
      </c>
      <c r="M15" s="30">
        <f>IF(H15&lt;12,"N/A",COUNTIFS($H$6:$H$120,"&gt;="&amp;12,$I$6:$I$120,"&gt;"&amp;$I15)+1)</f>
        <v>9</v>
      </c>
      <c r="N15" s="31">
        <f>IF(OR(H15&lt;12,L15&lt;&gt;N$4),"N/A",COUNTIFS($L$6:$L$120,N$4,$H$6:$H$120,"&gt;="&amp;12,$I$6:$I$120,"&gt;"&amp;$I15)+1)</f>
        <v>6</v>
      </c>
      <c r="O15" s="31" t="str">
        <f>IF(OR($H15&lt;12,$L15&lt;&gt;O$4),"N/A",COUNTIFS($L$6:$L$120,O$4,$H$6:$H$120,"&gt;="&amp;12,$I$6:$I$120,"&gt;"&amp;$I15)+1)</f>
        <v>N/A</v>
      </c>
      <c r="P15" s="32" t="str">
        <f>IF(OR($H15&lt;4,$L15&lt;&gt;P$4,$K15&lt;&gt;P$5),"",COUNTIFS($L$6:$L$120,P$4,$K$6:$K$120,P$5,$H$6:$H$120,"&gt;="&amp;4,$I$6:$I$120,"&gt;"&amp;$I15)+1)</f>
        <v/>
      </c>
      <c r="Q15" s="33">
        <f>IF(OR($H15&lt;12,$L15&lt;&gt;Q$4,$K15&lt;&gt;Q$5),"",COUNTIFS($L$6:$L$120,Q$4,$K$6:$K$120,Q$5,$H$6:$H$120,"&gt;="&amp;12,$I$6:$I$120,"&gt;"&amp;$I15)+1)</f>
        <v>6</v>
      </c>
      <c r="R15" s="32" t="str">
        <f>IF(OR($H15&lt;4,$L15&lt;&gt;R$4,$K15&lt;&gt;R$5),"",COUNTIFS($L$6:$L$120,R$4,$K$6:$K$120,R$5,$H$6:$H$120,"&gt;="&amp;4,$I$6:$I$120,"&gt;"&amp;$I15)+1)</f>
        <v/>
      </c>
      <c r="S15" s="33" t="str">
        <f>IF(OR($H15&lt;12,$L15&lt;&gt;S$4,$K15&lt;&gt;S$5),"",COUNTIFS($L$6:$L$120,S$4,$K$6:$K$120,S$5,$H$6:$H$120,"&gt;="&amp;12,$I$6:$I$120,"&gt;"&amp;$I15)+1)</f>
        <v/>
      </c>
      <c r="T15">
        <f>COUNTIFS(M15:S15,"&gt;"&amp;0,M15:S15,"&lt;"&amp;4)</f>
        <v>0</v>
      </c>
    </row>
    <row r="16" spans="1:21" x14ac:dyDescent="0.3">
      <c r="A16" s="27" t="s">
        <v>76</v>
      </c>
      <c r="B16" s="28" t="s">
        <v>152</v>
      </c>
      <c r="C16" s="28">
        <v>1098</v>
      </c>
      <c r="D16" s="28">
        <v>12</v>
      </c>
      <c r="E16" s="28">
        <v>0</v>
      </c>
      <c r="F16" s="28">
        <f t="shared" si="3"/>
        <v>0</v>
      </c>
      <c r="G16" s="28">
        <f t="shared" si="1"/>
        <v>0</v>
      </c>
      <c r="H16" s="28">
        <f t="shared" si="4"/>
        <v>12</v>
      </c>
      <c r="I16" s="43">
        <f t="shared" si="5"/>
        <v>1098</v>
      </c>
      <c r="J16" s="43">
        <f t="shared" si="2"/>
        <v>9.5</v>
      </c>
      <c r="K16" s="45" t="s">
        <v>142</v>
      </c>
      <c r="L16" s="29" t="s">
        <v>2</v>
      </c>
      <c r="M16" s="30">
        <f>IF(H16&lt;12,"N/A",COUNTIFS($H$6:$H$120,"&gt;="&amp;12,$I$6:$I$120,"&gt;"&amp;$I16)+1)</f>
        <v>10</v>
      </c>
      <c r="N16" s="31">
        <f>IF(OR(H16&lt;12,L16&lt;&gt;N$4),"N/A",COUNTIFS($L$6:$L$120,N$4,$H$6:$H$120,"&gt;="&amp;12,$I$6:$I$120,"&gt;"&amp;$I16)+1)</f>
        <v>7</v>
      </c>
      <c r="O16" s="31" t="str">
        <f>IF(OR($H16&lt;12,$L16&lt;&gt;O$4),"N/A",COUNTIFS($L$6:$L$120,O$4,$H$6:$H$120,"&gt;="&amp;12,$I$6:$I$120,"&gt;"&amp;$I16)+1)</f>
        <v>N/A</v>
      </c>
      <c r="P16" s="32" t="str">
        <f>IF(OR($H16&lt;4,$L16&lt;&gt;P$4,$K16&lt;&gt;P$5),"",COUNTIFS($L$6:$L$120,P$4,$K$6:$K$120,P$5,$H$6:$H$120,"&gt;="&amp;4,$I$6:$I$120,"&gt;"&amp;$I16)+1)</f>
        <v/>
      </c>
      <c r="Q16" s="33">
        <f>IF(OR($H16&lt;12,$L16&lt;&gt;Q$4,$K16&lt;&gt;Q$5),"",COUNTIFS($L$6:$L$120,Q$4,$K$6:$K$120,Q$5,$H$6:$H$120,"&gt;="&amp;12,$I$6:$I$120,"&gt;"&amp;$I16)+1)</f>
        <v>7</v>
      </c>
      <c r="R16" s="32" t="str">
        <f>IF(OR($H16&lt;4,$L16&lt;&gt;R$4,$K16&lt;&gt;R$5),"",COUNTIFS($L$6:$L$120,R$4,$K$6:$K$120,R$5,$H$6:$H$120,"&gt;="&amp;4,$I$6:$I$120,"&gt;"&amp;$I16)+1)</f>
        <v/>
      </c>
      <c r="S16" s="33" t="str">
        <f>IF(OR($H16&lt;12,$L16&lt;&gt;S$4,$K16&lt;&gt;S$5),"",COUNTIFS($L$6:$L$120,S$4,$K$6:$K$120,S$5,$H$6:$H$120,"&gt;="&amp;12,$I$6:$I$120,"&gt;"&amp;$I16)+1)</f>
        <v/>
      </c>
      <c r="T16">
        <f>COUNTIFS(M16:S16,"&gt;"&amp;0,M16:S16,"&lt;"&amp;4)</f>
        <v>0</v>
      </c>
      <c r="U16" s="1"/>
    </row>
    <row r="17" spans="1:21" x14ac:dyDescent="0.3">
      <c r="A17" s="27" t="s">
        <v>45</v>
      </c>
      <c r="B17" s="28" t="s">
        <v>153</v>
      </c>
      <c r="C17" s="28">
        <v>1065</v>
      </c>
      <c r="D17" s="28">
        <v>12</v>
      </c>
      <c r="E17" s="28">
        <v>3</v>
      </c>
      <c r="F17" s="28">
        <f t="shared" si="3"/>
        <v>0</v>
      </c>
      <c r="G17" s="28">
        <f t="shared" si="1"/>
        <v>0</v>
      </c>
      <c r="H17" s="28">
        <f t="shared" si="4"/>
        <v>12</v>
      </c>
      <c r="I17" s="43">
        <f t="shared" si="5"/>
        <v>1065</v>
      </c>
      <c r="J17" s="43">
        <f t="shared" si="2"/>
        <v>12.25</v>
      </c>
      <c r="K17" s="45" t="s">
        <v>142</v>
      </c>
      <c r="L17" s="29" t="s">
        <v>2</v>
      </c>
      <c r="M17" s="30">
        <f>IF(H17&lt;12,"N/A",COUNTIFS($H$6:$H$120,"&gt;="&amp;12,$I$6:$I$120,"&gt;"&amp;$I17)+1)</f>
        <v>11</v>
      </c>
      <c r="N17" s="31">
        <f>IF(OR(H17&lt;12,L17&lt;&gt;N$4),"N/A",COUNTIFS($L$6:$L$120,N$4,$H$6:$H$120,"&gt;="&amp;12,$I$6:$I$120,"&gt;"&amp;$I17)+1)</f>
        <v>8</v>
      </c>
      <c r="O17" s="31" t="str">
        <f>IF(OR($H17&lt;12,$L17&lt;&gt;O$4),"N/A",COUNTIFS($L$6:$L$120,O$4,$H$6:$H$120,"&gt;="&amp;12,$I$6:$I$120,"&gt;"&amp;$I17)+1)</f>
        <v>N/A</v>
      </c>
      <c r="P17" s="32" t="str">
        <f>IF(OR($H17&lt;4,$L17&lt;&gt;P$4,$K17&lt;&gt;P$5),"",COUNTIFS($L$6:$L$120,P$4,$K$6:$K$120,P$5,$H$6:$H$120,"&gt;="&amp;4,$I$6:$I$120,"&gt;"&amp;$I17)+1)</f>
        <v/>
      </c>
      <c r="Q17" s="33">
        <f>IF(OR($H17&lt;12,$L17&lt;&gt;Q$4,$K17&lt;&gt;Q$5),"",COUNTIFS($L$6:$L$120,Q$4,$K$6:$K$120,Q$5,$H$6:$H$120,"&gt;="&amp;12,$I$6:$I$120,"&gt;"&amp;$I17)+1)</f>
        <v>8</v>
      </c>
      <c r="R17" s="32" t="str">
        <f>IF(OR($H17&lt;4,$L17&lt;&gt;R$4,$K17&lt;&gt;R$5),"",COUNTIFS($L$6:$L$120,R$4,$K$6:$K$120,R$5,$H$6:$H$120,"&gt;="&amp;4,$I$6:$I$120,"&gt;"&amp;$I17)+1)</f>
        <v/>
      </c>
      <c r="S17" s="33" t="str">
        <f>IF(OR($H17&lt;12,$L17&lt;&gt;S$4,$K17&lt;&gt;S$5),"",COUNTIFS($L$6:$L$120,S$4,$K$6:$K$120,S$5,$H$6:$H$120,"&gt;="&amp;12,$I$6:$I$120,"&gt;"&amp;$I17)+1)</f>
        <v/>
      </c>
      <c r="T17">
        <f>COUNTIFS(M17:S17,"&gt;"&amp;0,M17:S17,"&lt;"&amp;4)</f>
        <v>0</v>
      </c>
    </row>
    <row r="18" spans="1:21" x14ac:dyDescent="0.3">
      <c r="A18" s="27" t="s">
        <v>119</v>
      </c>
      <c r="B18" s="28" t="s">
        <v>154</v>
      </c>
      <c r="C18" s="28">
        <v>846</v>
      </c>
      <c r="D18" s="28">
        <v>9</v>
      </c>
      <c r="E18" s="28">
        <v>2</v>
      </c>
      <c r="F18" s="28">
        <f t="shared" si="3"/>
        <v>2</v>
      </c>
      <c r="G18" s="28">
        <f t="shared" si="1"/>
        <v>188</v>
      </c>
      <c r="H18" s="28">
        <f t="shared" si="4"/>
        <v>11</v>
      </c>
      <c r="I18" s="43">
        <f t="shared" si="5"/>
        <v>1034</v>
      </c>
      <c r="J18" s="43">
        <f t="shared" si="2"/>
        <v>7</v>
      </c>
      <c r="K18" s="45" t="s">
        <v>142</v>
      </c>
      <c r="L18" s="29" t="s">
        <v>3</v>
      </c>
      <c r="M18" s="30" t="str">
        <f>IF(H18&lt;12,"N/A",COUNTIFS($H$6:$H$120,"&gt;="&amp;12,$I$6:$I$120,"&gt;"&amp;$I18)+1)</f>
        <v>N/A</v>
      </c>
      <c r="N18" s="31" t="str">
        <f>IF(OR(H18&lt;12,L18&lt;&gt;N$4),"N/A",COUNTIFS($L$6:$L$120,N$4,$H$6:$H$120,"&gt;="&amp;12,$I$6:$I$120,"&gt;"&amp;$I18)+1)</f>
        <v>N/A</v>
      </c>
      <c r="O18" s="31" t="str">
        <f>IF(OR($H18&lt;12,$L18&lt;&gt;O$4),"N/A",COUNTIFS($L$6:$L$120,O$4,$H$6:$H$120,"&gt;="&amp;12,$I$6:$I$120,"&gt;"&amp;$I18)+1)</f>
        <v>N/A</v>
      </c>
      <c r="P18" s="32" t="str">
        <f>IF(OR($H18&lt;4,$L18&lt;&gt;P$4,$K18&lt;&gt;P$5),"",COUNTIFS($L$6:$L$120,P$4,$K$6:$K$120,P$5,$H$6:$H$120,"&gt;="&amp;4,$I$6:$I$120,"&gt;"&amp;$I18)+1)</f>
        <v/>
      </c>
      <c r="Q18" s="33" t="str">
        <f>IF(OR($H18&lt;12,$L18&lt;&gt;Q$4,$K18&lt;&gt;Q$5),"",COUNTIFS($L$6:$L$120,Q$4,$K$6:$K$120,Q$5,$H$6:$H$120,"&gt;="&amp;12,$I$6:$I$120,"&gt;"&amp;$I18)+1)</f>
        <v/>
      </c>
      <c r="R18" s="32" t="str">
        <f>IF(OR($H18&lt;4,$L18&lt;&gt;R$4,$K18&lt;&gt;R$5),"",COUNTIFS($L$6:$L$120,R$4,$K$6:$K$120,R$5,$H$6:$H$120,"&gt;="&amp;4,$I$6:$I$120,"&gt;"&amp;$I18)+1)</f>
        <v/>
      </c>
      <c r="S18" s="33" t="str">
        <f>IF(OR($H18&lt;12,$L18&lt;&gt;S$4,$K18&lt;&gt;S$5),"",COUNTIFS($L$6:$L$120,S$4,$K$6:$K$120,S$5,$H$6:$H$120,"&gt;="&amp;12,$I$6:$I$120,"&gt;"&amp;$I18)+1)</f>
        <v/>
      </c>
      <c r="T18">
        <f>COUNTIFS(M18:S18,"&gt;"&amp;0,M18:S18,"&lt;"&amp;4)</f>
        <v>0</v>
      </c>
      <c r="U18" s="1"/>
    </row>
    <row r="19" spans="1:21" x14ac:dyDescent="0.3">
      <c r="A19" s="27" t="s">
        <v>53</v>
      </c>
      <c r="B19" s="28" t="s">
        <v>155</v>
      </c>
      <c r="C19" s="28">
        <v>819</v>
      </c>
      <c r="D19" s="28">
        <v>9</v>
      </c>
      <c r="E19" s="28">
        <v>4</v>
      </c>
      <c r="F19" s="28">
        <f t="shared" si="3"/>
        <v>2</v>
      </c>
      <c r="G19" s="28">
        <f t="shared" si="1"/>
        <v>182</v>
      </c>
      <c r="H19" s="28">
        <f t="shared" si="4"/>
        <v>11</v>
      </c>
      <c r="I19" s="43">
        <f t="shared" si="5"/>
        <v>1001</v>
      </c>
      <c r="J19" s="43">
        <f t="shared" si="2"/>
        <v>10</v>
      </c>
      <c r="K19" s="45" t="s">
        <v>142</v>
      </c>
      <c r="L19" s="29" t="s">
        <v>2</v>
      </c>
      <c r="M19" s="30" t="str">
        <f>IF(H19&lt;12,"N/A",COUNTIFS($H$6:$H$120,"&gt;="&amp;12,$I$6:$I$120,"&gt;"&amp;$I19)+1)</f>
        <v>N/A</v>
      </c>
      <c r="N19" s="31" t="str">
        <f>IF(OR(H19&lt;12,L19&lt;&gt;N$4),"N/A",COUNTIFS($L$6:$L$120,N$4,$H$6:$H$120,"&gt;="&amp;12,$I$6:$I$120,"&gt;"&amp;$I19)+1)</f>
        <v>N/A</v>
      </c>
      <c r="O19" s="31" t="str">
        <f>IF(OR($H19&lt;12,$L19&lt;&gt;O$4),"N/A",COUNTIFS($L$6:$L$120,O$4,$H$6:$H$120,"&gt;="&amp;12,$I$6:$I$120,"&gt;"&amp;$I19)+1)</f>
        <v>N/A</v>
      </c>
      <c r="P19" s="32" t="str">
        <f>IF(OR($H19&lt;4,$L19&lt;&gt;P$4,$K19&lt;&gt;P$5),"",COUNTIFS($L$6:$L$120,P$4,$K$6:$K$120,P$5,$H$6:$H$120,"&gt;="&amp;4,$I$6:$I$120,"&gt;"&amp;$I19)+1)</f>
        <v/>
      </c>
      <c r="Q19" s="33" t="str">
        <f>IF(OR($H19&lt;12,$L19&lt;&gt;Q$4,$K19&lt;&gt;Q$5),"",COUNTIFS($L$6:$L$120,Q$4,$K$6:$K$120,Q$5,$H$6:$H$120,"&gt;="&amp;12,$I$6:$I$120,"&gt;"&amp;$I19)+1)</f>
        <v/>
      </c>
      <c r="R19" s="32" t="str">
        <f>IF(OR($H19&lt;4,$L19&lt;&gt;R$4,$K19&lt;&gt;R$5),"",COUNTIFS($L$6:$L$120,R$4,$K$6:$K$120,R$5,$H$6:$H$120,"&gt;="&amp;4,$I$6:$I$120,"&gt;"&amp;$I19)+1)</f>
        <v/>
      </c>
      <c r="S19" s="33" t="str">
        <f>IF(OR($H19&lt;12,$L19&lt;&gt;S$4,$K19&lt;&gt;S$5),"",COUNTIFS($L$6:$L$120,S$4,$K$6:$K$120,S$5,$H$6:$H$120,"&gt;="&amp;12,$I$6:$I$120,"&gt;"&amp;$I19)+1)</f>
        <v/>
      </c>
      <c r="T19">
        <f>COUNTIFS(M19:S19,"&gt;"&amp;0,M19:S19,"&lt;"&amp;4)</f>
        <v>0</v>
      </c>
    </row>
    <row r="20" spans="1:21" x14ac:dyDescent="0.3">
      <c r="A20" s="27" t="s">
        <v>113</v>
      </c>
      <c r="B20" s="28" t="s">
        <v>156</v>
      </c>
      <c r="C20" s="28">
        <v>831</v>
      </c>
      <c r="D20" s="28">
        <v>9</v>
      </c>
      <c r="E20" s="28">
        <v>1</v>
      </c>
      <c r="F20" s="28">
        <f t="shared" si="3"/>
        <v>1</v>
      </c>
      <c r="G20" s="28">
        <f t="shared" si="1"/>
        <v>92.33</v>
      </c>
      <c r="H20" s="28">
        <f t="shared" si="4"/>
        <v>10</v>
      </c>
      <c r="I20" s="43">
        <f t="shared" si="5"/>
        <v>923.33</v>
      </c>
      <c r="J20" s="43">
        <f t="shared" si="2"/>
        <v>8.6670000000000016</v>
      </c>
      <c r="K20" s="45" t="s">
        <v>142</v>
      </c>
      <c r="L20" s="29" t="s">
        <v>3</v>
      </c>
      <c r="M20" s="30" t="str">
        <f>IF(H20&lt;12,"N/A",COUNTIFS($H$6:$H$120,"&gt;="&amp;12,$I$6:$I$120,"&gt;"&amp;$I20)+1)</f>
        <v>N/A</v>
      </c>
      <c r="N20" s="31" t="str">
        <f>IF(OR(H20&lt;12,L20&lt;&gt;N$4),"N/A",COUNTIFS($L$6:$L$120,N$4,$H$6:$H$120,"&gt;="&amp;12,$I$6:$I$120,"&gt;"&amp;$I20)+1)</f>
        <v>N/A</v>
      </c>
      <c r="O20" s="31" t="str">
        <f>IF(OR($H20&lt;12,$L20&lt;&gt;O$4),"N/A",COUNTIFS($L$6:$L$120,O$4,$H$6:$H$120,"&gt;="&amp;12,$I$6:$I$120,"&gt;"&amp;$I20)+1)</f>
        <v>N/A</v>
      </c>
      <c r="P20" s="32" t="str">
        <f>IF(OR($H20&lt;4,$L20&lt;&gt;P$4,$K20&lt;&gt;P$5),"",COUNTIFS($L$6:$L$120,P$4,$K$6:$K$120,P$5,$H$6:$H$120,"&gt;="&amp;4,$I$6:$I$120,"&gt;"&amp;$I20)+1)</f>
        <v/>
      </c>
      <c r="Q20" s="33" t="str">
        <f>IF(OR($H20&lt;12,$L20&lt;&gt;Q$4,$K20&lt;&gt;Q$5),"",COUNTIFS($L$6:$L$120,Q$4,$K$6:$K$120,Q$5,$H$6:$H$120,"&gt;="&amp;12,$I$6:$I$120,"&gt;"&amp;$I20)+1)</f>
        <v/>
      </c>
      <c r="R20" s="32" t="str">
        <f>IF(OR($H20&lt;4,$L20&lt;&gt;R$4,$K20&lt;&gt;R$5),"",COUNTIFS($L$6:$L$120,R$4,$K$6:$K$120,R$5,$H$6:$H$120,"&gt;="&amp;4,$I$6:$I$120,"&gt;"&amp;$I20)+1)</f>
        <v/>
      </c>
      <c r="S20" s="33" t="str">
        <f>IF(OR($H20&lt;12,$L20&lt;&gt;S$4,$K20&lt;&gt;S$5),"",COUNTIFS($L$6:$L$120,S$4,$K$6:$K$120,S$5,$H$6:$H$120,"&gt;="&amp;12,$I$6:$I$120,"&gt;"&amp;$I20)+1)</f>
        <v/>
      </c>
      <c r="T20">
        <f>COUNTIFS(M20:S20,"&gt;"&amp;0,M20:S20,"&lt;"&amp;4)</f>
        <v>0</v>
      </c>
    </row>
    <row r="21" spans="1:21" x14ac:dyDescent="0.3">
      <c r="A21" s="27" t="s">
        <v>59</v>
      </c>
      <c r="B21" s="28" t="s">
        <v>157</v>
      </c>
      <c r="C21" s="28">
        <v>889</v>
      </c>
      <c r="D21" s="28">
        <v>10</v>
      </c>
      <c r="E21" s="28">
        <v>0</v>
      </c>
      <c r="F21" s="28">
        <f t="shared" si="3"/>
        <v>0</v>
      </c>
      <c r="G21" s="28">
        <f t="shared" si="1"/>
        <v>0</v>
      </c>
      <c r="H21" s="28">
        <f t="shared" si="4"/>
        <v>10</v>
      </c>
      <c r="I21" s="43">
        <f t="shared" si="5"/>
        <v>889</v>
      </c>
      <c r="J21" s="43">
        <f t="shared" si="2"/>
        <v>12.099999999999994</v>
      </c>
      <c r="K21" s="45" t="s">
        <v>142</v>
      </c>
      <c r="L21" s="29" t="s">
        <v>3</v>
      </c>
      <c r="M21" s="30" t="str">
        <f>IF(H21&lt;12,"N/A",COUNTIFS($H$6:$H$120,"&gt;="&amp;12,$I$6:$I$120,"&gt;"&amp;$I21)+1)</f>
        <v>N/A</v>
      </c>
      <c r="N21" s="31" t="str">
        <f>IF(OR(H21&lt;12,L21&lt;&gt;N$4),"N/A",COUNTIFS($L$6:$L$120,N$4,$H$6:$H$120,"&gt;="&amp;12,$I$6:$I$120,"&gt;"&amp;$I21)+1)</f>
        <v>N/A</v>
      </c>
      <c r="O21" s="31" t="str">
        <f>IF(OR($H21&lt;12,$L21&lt;&gt;O$4),"N/A",COUNTIFS($L$6:$L$120,O$4,$H$6:$H$120,"&gt;="&amp;12,$I$6:$I$120,"&gt;"&amp;$I21)+1)</f>
        <v>N/A</v>
      </c>
      <c r="P21" s="32" t="str">
        <f>IF(OR($H21&lt;4,$L21&lt;&gt;P$4,$K21&lt;&gt;P$5),"",COUNTIFS($L$6:$L$120,P$4,$K$6:$K$120,P$5,$H$6:$H$120,"&gt;="&amp;4,$I$6:$I$120,"&gt;"&amp;$I21)+1)</f>
        <v/>
      </c>
      <c r="Q21" s="33" t="str">
        <f>IF(OR($H21&lt;12,$L21&lt;&gt;Q$4,$K21&lt;&gt;Q$5),"",COUNTIFS($L$6:$L$120,Q$4,$K$6:$K$120,Q$5,$H$6:$H$120,"&gt;="&amp;12,$I$6:$I$120,"&gt;"&amp;$I21)+1)</f>
        <v/>
      </c>
      <c r="R21" s="32" t="str">
        <f>IF(OR($H21&lt;4,$L21&lt;&gt;R$4,$K21&lt;&gt;R$5),"",COUNTIFS($L$6:$L$120,R$4,$K$6:$K$120,R$5,$H$6:$H$120,"&gt;="&amp;4,$I$6:$I$120,"&gt;"&amp;$I21)+1)</f>
        <v/>
      </c>
      <c r="S21" s="33" t="str">
        <f>IF(OR($H21&lt;12,$L21&lt;&gt;S$4,$K21&lt;&gt;S$5),"",COUNTIFS($L$6:$L$120,S$4,$K$6:$K$120,S$5,$H$6:$H$120,"&gt;="&amp;12,$I$6:$I$120,"&gt;"&amp;$I21)+1)</f>
        <v/>
      </c>
      <c r="T21">
        <f>COUNTIFS(M21:S21,"&gt;"&amp;0,M21:S21,"&lt;"&amp;4)</f>
        <v>0</v>
      </c>
      <c r="U21" s="1"/>
    </row>
    <row r="22" spans="1:21" x14ac:dyDescent="0.3">
      <c r="A22" s="27" t="s">
        <v>110</v>
      </c>
      <c r="B22" s="28" t="s">
        <v>157</v>
      </c>
      <c r="C22" s="28">
        <v>875</v>
      </c>
      <c r="D22" s="28">
        <v>10</v>
      </c>
      <c r="E22" s="28">
        <v>0</v>
      </c>
      <c r="F22" s="28">
        <f t="shared" si="3"/>
        <v>0</v>
      </c>
      <c r="G22" s="28">
        <f t="shared" si="1"/>
        <v>0</v>
      </c>
      <c r="H22" s="28">
        <f t="shared" si="4"/>
        <v>10</v>
      </c>
      <c r="I22" s="43">
        <f t="shared" si="5"/>
        <v>875</v>
      </c>
      <c r="J22" s="43">
        <f t="shared" si="2"/>
        <v>13.5</v>
      </c>
      <c r="K22" s="45" t="s">
        <v>142</v>
      </c>
      <c r="L22" s="29" t="s">
        <v>2</v>
      </c>
      <c r="M22" s="30" t="str">
        <f>IF(H22&lt;12,"N/A",COUNTIFS($H$6:$H$120,"&gt;="&amp;12,$I$6:$I$120,"&gt;"&amp;$I22)+1)</f>
        <v>N/A</v>
      </c>
      <c r="N22" s="31" t="str">
        <f>IF(OR(H22&lt;12,L22&lt;&gt;N$4),"N/A",COUNTIFS($L$6:$L$120,N$4,$H$6:$H$120,"&gt;="&amp;12,$I$6:$I$120,"&gt;"&amp;$I22)+1)</f>
        <v>N/A</v>
      </c>
      <c r="O22" s="31" t="str">
        <f>IF(OR($H22&lt;12,$L22&lt;&gt;O$4),"N/A",COUNTIFS($L$6:$L$120,O$4,$H$6:$H$120,"&gt;="&amp;12,$I$6:$I$120,"&gt;"&amp;$I22)+1)</f>
        <v>N/A</v>
      </c>
      <c r="P22" s="32" t="str">
        <f>IF(OR($H22&lt;4,$L22&lt;&gt;P$4,$K22&lt;&gt;P$5),"",COUNTIFS($L$6:$L$120,P$4,$K$6:$K$120,P$5,$H$6:$H$120,"&gt;="&amp;4,$I$6:$I$120,"&gt;"&amp;$I22)+1)</f>
        <v/>
      </c>
      <c r="Q22" s="33" t="str">
        <f>IF(OR($H22&lt;12,$L22&lt;&gt;Q$4,$K22&lt;&gt;Q$5),"",COUNTIFS($L$6:$L$120,Q$4,$K$6:$K$120,Q$5,$H$6:$H$120,"&gt;="&amp;12,$I$6:$I$120,"&gt;"&amp;$I22)+1)</f>
        <v/>
      </c>
      <c r="R22" s="32" t="str">
        <f>IF(OR($H22&lt;4,$L22&lt;&gt;R$4,$K22&lt;&gt;R$5),"",COUNTIFS($L$6:$L$120,R$4,$K$6:$K$120,R$5,$H$6:$H$120,"&gt;="&amp;4,$I$6:$I$120,"&gt;"&amp;$I22)+1)</f>
        <v/>
      </c>
      <c r="S22" s="33" t="str">
        <f>IF(OR($H22&lt;12,$L22&lt;&gt;S$4,$K22&lt;&gt;S$5),"",COUNTIFS($L$6:$L$120,S$4,$K$6:$K$120,S$5,$H$6:$H$120,"&gt;="&amp;12,$I$6:$I$120,"&gt;"&amp;$I22)+1)</f>
        <v/>
      </c>
      <c r="T22">
        <f>COUNTIFS(M22:S22,"&gt;"&amp;0,M22:S22,"&lt;"&amp;4)</f>
        <v>0</v>
      </c>
      <c r="U22" s="1"/>
    </row>
    <row r="23" spans="1:21" x14ac:dyDescent="0.3">
      <c r="A23" s="27" t="s">
        <v>118</v>
      </c>
      <c r="B23" s="28" t="s">
        <v>158</v>
      </c>
      <c r="C23" s="28">
        <v>680</v>
      </c>
      <c r="D23" s="28">
        <v>7</v>
      </c>
      <c r="E23" s="28">
        <v>3</v>
      </c>
      <c r="F23" s="28">
        <f t="shared" si="3"/>
        <v>2</v>
      </c>
      <c r="G23" s="28">
        <f t="shared" si="1"/>
        <v>194.29</v>
      </c>
      <c r="H23" s="57">
        <f t="shared" si="4"/>
        <v>9</v>
      </c>
      <c r="I23" s="43">
        <f t="shared" si="5"/>
        <v>874.29</v>
      </c>
      <c r="J23" s="43">
        <f t="shared" si="2"/>
        <v>3.8566666666666691</v>
      </c>
      <c r="K23" s="58" t="s">
        <v>137</v>
      </c>
      <c r="L23" s="29" t="s">
        <v>2</v>
      </c>
      <c r="M23" s="30" t="str">
        <f>IF(H23&lt;12,"N/A",COUNTIFS($H$6:$H$120,"&gt;="&amp;12,$I$6:$I$120,"&gt;"&amp;$I23)+1)</f>
        <v>N/A</v>
      </c>
      <c r="N23" s="31" t="str">
        <f>IF(OR(H23&lt;12,L23&lt;&gt;N$4),"N/A",COUNTIFS($L$6:$L$120,N$4,$H$6:$H$120,"&gt;="&amp;12,$I$6:$I$120,"&gt;"&amp;$I23)+1)</f>
        <v>N/A</v>
      </c>
      <c r="O23" s="31" t="str">
        <f>IF(OR($H23&lt;12,$L23&lt;&gt;O$4),"N/A",COUNTIFS($L$6:$L$120,O$4,$H$6:$H$120,"&gt;="&amp;12,$I$6:$I$120,"&gt;"&amp;$I23)+1)</f>
        <v>N/A</v>
      </c>
      <c r="P23" s="32">
        <f>IF(OR($H23&lt;4,$L23&lt;&gt;P$4,$K23&lt;&gt;P$5),"",COUNTIFS($L$6:$L$120,P$4,$K$6:$K$120,P$5,$H$6:$H$120,"&gt;="&amp;4,$I$6:$I$120,"&gt;"&amp;$I23)+1)</f>
        <v>1</v>
      </c>
      <c r="Q23" s="33" t="str">
        <f>IF(OR($H23&lt;12,$L23&lt;&gt;Q$4,$K23&lt;&gt;Q$5),"",COUNTIFS($L$6:$L$120,Q$4,$K$6:$K$120,Q$5,$H$6:$H$120,"&gt;="&amp;12,$I$6:$I$120,"&gt;"&amp;$I23)+1)</f>
        <v/>
      </c>
      <c r="R23" s="32" t="str">
        <f>IF(OR($H23&lt;4,$L23&lt;&gt;R$4,$K23&lt;&gt;R$5),"",COUNTIFS($L$6:$L$120,R$4,$K$6:$K$120,R$5,$H$6:$H$120,"&gt;="&amp;4,$I$6:$I$120,"&gt;"&amp;$I23)+1)</f>
        <v/>
      </c>
      <c r="S23" s="33" t="str">
        <f>IF(OR($H23&lt;12,$L23&lt;&gt;S$4,$K23&lt;&gt;S$5),"",COUNTIFS($L$6:$L$120,S$4,$K$6:$K$120,S$5,$H$6:$H$120,"&gt;="&amp;12,$I$6:$I$120,"&gt;"&amp;$I23)+1)</f>
        <v/>
      </c>
      <c r="T23">
        <f>COUNTIFS(M23:S23,"&gt;"&amp;0,M23:S23,"&lt;"&amp;4)</f>
        <v>1</v>
      </c>
    </row>
    <row r="24" spans="1:21" x14ac:dyDescent="0.3">
      <c r="A24" s="27" t="s">
        <v>120</v>
      </c>
      <c r="B24" s="28" t="s">
        <v>159</v>
      </c>
      <c r="C24" s="28">
        <v>675</v>
      </c>
      <c r="D24" s="28">
        <v>7</v>
      </c>
      <c r="E24" s="28">
        <v>2</v>
      </c>
      <c r="F24" s="28">
        <f t="shared" si="3"/>
        <v>2</v>
      </c>
      <c r="G24" s="28">
        <f t="shared" si="1"/>
        <v>192.86</v>
      </c>
      <c r="H24" s="57">
        <f t="shared" si="4"/>
        <v>9</v>
      </c>
      <c r="I24" s="43">
        <f t="shared" si="5"/>
        <v>867.86</v>
      </c>
      <c r="J24" s="43">
        <f t="shared" si="2"/>
        <v>4.571111111111108</v>
      </c>
      <c r="K24" s="58" t="s">
        <v>137</v>
      </c>
      <c r="L24" s="29" t="s">
        <v>2</v>
      </c>
      <c r="M24" s="30" t="str">
        <f>IF(H24&lt;12,"N/A",COUNTIFS($H$6:$H$120,"&gt;="&amp;12,$I$6:$I$120,"&gt;"&amp;$I24)+1)</f>
        <v>N/A</v>
      </c>
      <c r="N24" s="31" t="str">
        <f>IF(OR(H24&lt;12,L24&lt;&gt;N$4),"N/A",COUNTIFS($L$6:$L$120,N$4,$H$6:$H$120,"&gt;="&amp;12,$I$6:$I$120,"&gt;"&amp;$I24)+1)</f>
        <v>N/A</v>
      </c>
      <c r="O24" s="31" t="str">
        <f>IF(OR($H24&lt;12,$L24&lt;&gt;O$4),"N/A",COUNTIFS($L$6:$L$120,O$4,$H$6:$H$120,"&gt;="&amp;12,$I$6:$I$120,"&gt;"&amp;$I24)+1)</f>
        <v>N/A</v>
      </c>
      <c r="P24" s="32">
        <f>IF(OR($H24&lt;4,$L24&lt;&gt;P$4,$K24&lt;&gt;P$5),"",COUNTIFS($L$6:$L$120,P$4,$K$6:$K$120,P$5,$H$6:$H$120,"&gt;="&amp;4,$I$6:$I$120,"&gt;"&amp;$I24)+1)</f>
        <v>2</v>
      </c>
      <c r="Q24" s="33" t="str">
        <f>IF(OR($H24&lt;12,$L24&lt;&gt;Q$4,$K24&lt;&gt;Q$5),"",COUNTIFS($L$6:$L$120,Q$4,$K$6:$K$120,Q$5,$H$6:$H$120,"&gt;="&amp;12,$I$6:$I$120,"&gt;"&amp;$I24)+1)</f>
        <v/>
      </c>
      <c r="R24" s="32" t="str">
        <f>IF(OR($H24&lt;4,$L24&lt;&gt;R$4,$K24&lt;&gt;R$5),"",COUNTIFS($L$6:$L$120,R$4,$K$6:$K$120,R$5,$H$6:$H$120,"&gt;="&amp;4,$I$6:$I$120,"&gt;"&amp;$I24)+1)</f>
        <v/>
      </c>
      <c r="S24" s="33" t="str">
        <f>IF(OR($H24&lt;12,$L24&lt;&gt;S$4,$K24&lt;&gt;S$5),"",COUNTIFS($L$6:$L$120,S$4,$K$6:$K$120,S$5,$H$6:$H$120,"&gt;="&amp;12,$I$6:$I$120,"&gt;"&amp;$I24)+1)</f>
        <v/>
      </c>
      <c r="T24">
        <f>COUNTIFS(M24:S24,"&gt;"&amp;0,M24:S24,"&lt;"&amp;4)</f>
        <v>1</v>
      </c>
    </row>
    <row r="25" spans="1:21" x14ac:dyDescent="0.3">
      <c r="A25" s="27" t="s">
        <v>115</v>
      </c>
      <c r="B25" s="28" t="s">
        <v>157</v>
      </c>
      <c r="C25" s="28">
        <v>866</v>
      </c>
      <c r="D25" s="28">
        <v>10</v>
      </c>
      <c r="E25" s="28">
        <v>0</v>
      </c>
      <c r="F25" s="28">
        <f t="shared" si="3"/>
        <v>0</v>
      </c>
      <c r="G25" s="28">
        <f t="shared" si="1"/>
        <v>0</v>
      </c>
      <c r="H25" s="28">
        <f t="shared" si="4"/>
        <v>10</v>
      </c>
      <c r="I25" s="43">
        <f t="shared" si="5"/>
        <v>866</v>
      </c>
      <c r="J25" s="43">
        <f t="shared" si="2"/>
        <v>14.400000000000006</v>
      </c>
      <c r="K25" s="45" t="s">
        <v>142</v>
      </c>
      <c r="L25" s="29" t="s">
        <v>3</v>
      </c>
      <c r="M25" s="30" t="str">
        <f>IF(H25&lt;12,"N/A",COUNTIFS($H$6:$H$120,"&gt;="&amp;12,$I$6:$I$120,"&gt;"&amp;$I25)+1)</f>
        <v>N/A</v>
      </c>
      <c r="N25" s="31" t="str">
        <f>IF(OR(H25&lt;12,L25&lt;&gt;N$4),"N/A",COUNTIFS($L$6:$L$120,N$4,$H$6:$H$120,"&gt;="&amp;12,$I$6:$I$120,"&gt;"&amp;$I25)+1)</f>
        <v>N/A</v>
      </c>
      <c r="O25" s="31" t="str">
        <f>IF(OR($H25&lt;12,$L25&lt;&gt;O$4),"N/A",COUNTIFS($L$6:$L$120,O$4,$H$6:$H$120,"&gt;="&amp;12,$I$6:$I$120,"&gt;"&amp;$I25)+1)</f>
        <v>N/A</v>
      </c>
      <c r="P25" s="32" t="str">
        <f>IF(OR($H25&lt;4,$L25&lt;&gt;P$4,$K25&lt;&gt;P$5),"",COUNTIFS($L$6:$L$120,P$4,$K$6:$K$120,P$5,$H$6:$H$120,"&gt;="&amp;4,$I$6:$I$120,"&gt;"&amp;$I25)+1)</f>
        <v/>
      </c>
      <c r="Q25" s="33" t="str">
        <f>IF(OR($H25&lt;12,$L25&lt;&gt;Q$4,$K25&lt;&gt;Q$5),"",COUNTIFS($L$6:$L$120,Q$4,$K$6:$K$120,Q$5,$H$6:$H$120,"&gt;="&amp;12,$I$6:$I$120,"&gt;"&amp;$I25)+1)</f>
        <v/>
      </c>
      <c r="R25" s="32" t="str">
        <f>IF(OR($H25&lt;4,$L25&lt;&gt;R$4,$K25&lt;&gt;R$5),"",COUNTIFS($L$6:$L$120,R$4,$K$6:$K$120,R$5,$H$6:$H$120,"&gt;="&amp;4,$I$6:$I$120,"&gt;"&amp;$I25)+1)</f>
        <v/>
      </c>
      <c r="S25" s="33" t="str">
        <f>IF(OR($H25&lt;12,$L25&lt;&gt;S$4,$K25&lt;&gt;S$5),"",COUNTIFS($L$6:$L$120,S$4,$K$6:$K$120,S$5,$H$6:$H$120,"&gt;="&amp;12,$I$6:$I$120,"&gt;"&amp;$I25)+1)</f>
        <v/>
      </c>
      <c r="T25">
        <f>COUNTIFS(M25:S25,"&gt;"&amp;0,M25:S25,"&lt;"&amp;4)</f>
        <v>0</v>
      </c>
      <c r="U25" s="1"/>
    </row>
    <row r="26" spans="1:21" x14ac:dyDescent="0.3">
      <c r="A26" s="27" t="s">
        <v>121</v>
      </c>
      <c r="B26" s="28" t="s">
        <v>160</v>
      </c>
      <c r="C26" s="28">
        <v>671</v>
      </c>
      <c r="D26" s="28">
        <v>7</v>
      </c>
      <c r="E26" s="28">
        <v>2</v>
      </c>
      <c r="F26" s="28">
        <f t="shared" si="3"/>
        <v>2</v>
      </c>
      <c r="G26" s="28">
        <f t="shared" si="1"/>
        <v>191.71</v>
      </c>
      <c r="H26" s="57">
        <f t="shared" si="4"/>
        <v>9</v>
      </c>
      <c r="I26" s="43">
        <f t="shared" si="5"/>
        <v>862.71</v>
      </c>
      <c r="J26" s="43">
        <f t="shared" si="2"/>
        <v>5.1433333333333309</v>
      </c>
      <c r="K26" s="58" t="s">
        <v>137</v>
      </c>
      <c r="L26" s="29" t="s">
        <v>3</v>
      </c>
      <c r="M26" s="30" t="str">
        <f>IF(H26&lt;12,"N/A",COUNTIFS($H$6:$H$120,"&gt;="&amp;12,$I$6:$I$120,"&gt;"&amp;$I26)+1)</f>
        <v>N/A</v>
      </c>
      <c r="N26" s="31" t="str">
        <f>IF(OR(H26&lt;12,L26&lt;&gt;N$4),"N/A",COUNTIFS($L$6:$L$120,N$4,$H$6:$H$120,"&gt;="&amp;12,$I$6:$I$120,"&gt;"&amp;$I26)+1)</f>
        <v>N/A</v>
      </c>
      <c r="O26" s="31" t="str">
        <f>IF(OR($H26&lt;12,$L26&lt;&gt;O$4),"N/A",COUNTIFS($L$6:$L$120,O$4,$H$6:$H$120,"&gt;="&amp;12,$I$6:$I$120,"&gt;"&amp;$I26)+1)</f>
        <v>N/A</v>
      </c>
      <c r="P26" s="32" t="str">
        <f>IF(OR($H26&lt;4,$L26&lt;&gt;P$4,$K26&lt;&gt;P$5),"",COUNTIFS($L$6:$L$120,P$4,$K$6:$K$120,P$5,$H$6:$H$120,"&gt;="&amp;4,$I$6:$I$120,"&gt;"&amp;$I26)+1)</f>
        <v/>
      </c>
      <c r="Q26" s="33" t="str">
        <f>IF(OR($H26&lt;12,$L26&lt;&gt;Q$4,$K26&lt;&gt;Q$5),"",COUNTIFS($L$6:$L$120,Q$4,$K$6:$K$120,Q$5,$H$6:$H$120,"&gt;="&amp;12,$I$6:$I$120,"&gt;"&amp;$I26)+1)</f>
        <v/>
      </c>
      <c r="R26" s="32">
        <f>IF(OR($H26&lt;4,$L26&lt;&gt;R$4,$K26&lt;&gt;R$5),"",COUNTIFS($L$6:$L$120,R$4,$K$6:$K$120,R$5,$H$6:$H$120,"&gt;="&amp;4,$I$6:$I$120,"&gt;"&amp;$I26)+1)</f>
        <v>1</v>
      </c>
      <c r="S26" s="33" t="str">
        <f>IF(OR($H26&lt;12,$L26&lt;&gt;S$4,$K26&lt;&gt;S$5),"",COUNTIFS($L$6:$L$120,S$4,$K$6:$K$120,S$5,$H$6:$H$120,"&gt;="&amp;12,$I$6:$I$120,"&gt;"&amp;$I26)+1)</f>
        <v/>
      </c>
      <c r="T26">
        <f>COUNTIFS(M26:S26,"&gt;"&amp;0,M26:S26,"&lt;"&amp;4)</f>
        <v>1</v>
      </c>
    </row>
    <row r="27" spans="1:21" x14ac:dyDescent="0.3">
      <c r="A27" s="27" t="s">
        <v>116</v>
      </c>
      <c r="B27" s="28" t="s">
        <v>158</v>
      </c>
      <c r="C27" s="28">
        <v>660</v>
      </c>
      <c r="D27" s="28">
        <v>7</v>
      </c>
      <c r="E27" s="28">
        <v>3</v>
      </c>
      <c r="F27" s="28">
        <f t="shared" si="3"/>
        <v>2</v>
      </c>
      <c r="G27" s="28">
        <f t="shared" si="1"/>
        <v>188.57</v>
      </c>
      <c r="H27" s="57">
        <f t="shared" si="4"/>
        <v>9</v>
      </c>
      <c r="I27" s="43">
        <f t="shared" si="5"/>
        <v>848.56999999999994</v>
      </c>
      <c r="J27" s="43">
        <f t="shared" si="2"/>
        <v>6.7144444444444531</v>
      </c>
      <c r="K27" s="58" t="s">
        <v>137</v>
      </c>
      <c r="L27" s="29" t="s">
        <v>2</v>
      </c>
      <c r="M27" s="30" t="str">
        <f>IF(H27&lt;12,"N/A",COUNTIFS($H$6:$H$120,"&gt;="&amp;12,$I$6:$I$120,"&gt;"&amp;$I27)+1)</f>
        <v>N/A</v>
      </c>
      <c r="N27" s="31" t="str">
        <f>IF(OR(H27&lt;12,L27&lt;&gt;N$4),"N/A",COUNTIFS($L$6:$L$120,N$4,$H$6:$H$120,"&gt;="&amp;12,$I$6:$I$120,"&gt;"&amp;$I27)+1)</f>
        <v>N/A</v>
      </c>
      <c r="O27" s="31" t="str">
        <f>IF(OR($H27&lt;12,$L27&lt;&gt;O$4),"N/A",COUNTIFS($L$6:$L$120,O$4,$H$6:$H$120,"&gt;="&amp;12,$I$6:$I$120,"&gt;"&amp;$I27)+1)</f>
        <v>N/A</v>
      </c>
      <c r="P27" s="32">
        <f>IF(OR($H27&lt;4,$L27&lt;&gt;P$4,$K27&lt;&gt;P$5),"",COUNTIFS($L$6:$L$120,P$4,$K$6:$K$120,P$5,$H$6:$H$120,"&gt;="&amp;4,$I$6:$I$120,"&gt;"&amp;$I27)+1)</f>
        <v>3</v>
      </c>
      <c r="Q27" s="33" t="str">
        <f>IF(OR($H27&lt;12,$L27&lt;&gt;Q$4,$K27&lt;&gt;Q$5),"",COUNTIFS($L$6:$L$120,Q$4,$K$6:$K$120,Q$5,$H$6:$H$120,"&gt;="&amp;12,$I$6:$I$120,"&gt;"&amp;$I27)+1)</f>
        <v/>
      </c>
      <c r="R27" s="32" t="str">
        <f>IF(OR($H27&lt;4,$L27&lt;&gt;R$4,$K27&lt;&gt;R$5),"",COUNTIFS($L$6:$L$120,R$4,$K$6:$K$120,R$5,$H$6:$H$120,"&gt;="&amp;4,$I$6:$I$120,"&gt;"&amp;$I27)+1)</f>
        <v/>
      </c>
      <c r="S27" s="33" t="str">
        <f>IF(OR($H27&lt;12,$L27&lt;&gt;S$4,$K27&lt;&gt;S$5),"",COUNTIFS($L$6:$L$120,S$4,$K$6:$K$120,S$5,$H$6:$H$120,"&gt;="&amp;12,$I$6:$I$120,"&gt;"&amp;$I27)+1)</f>
        <v/>
      </c>
      <c r="T27">
        <f>COUNTIFS(M27:S27,"&gt;"&amp;0,M27:S27,"&lt;"&amp;4)</f>
        <v>1</v>
      </c>
      <c r="U27" s="1"/>
    </row>
    <row r="28" spans="1:21" x14ac:dyDescent="0.3">
      <c r="A28" s="27" t="s">
        <v>112</v>
      </c>
      <c r="B28" s="28" t="s">
        <v>161</v>
      </c>
      <c r="C28" s="28">
        <v>627</v>
      </c>
      <c r="D28" s="28">
        <v>7</v>
      </c>
      <c r="E28" s="28">
        <v>5</v>
      </c>
      <c r="F28" s="28">
        <f t="shared" si="3"/>
        <v>2</v>
      </c>
      <c r="G28" s="28">
        <f t="shared" si="1"/>
        <v>179.14</v>
      </c>
      <c r="H28" s="28">
        <f t="shared" si="4"/>
        <v>9</v>
      </c>
      <c r="I28" s="43">
        <f t="shared" si="5"/>
        <v>806.14</v>
      </c>
      <c r="J28" s="43">
        <f t="shared" si="2"/>
        <v>11.428888888888892</v>
      </c>
      <c r="K28" s="45" t="s">
        <v>142</v>
      </c>
      <c r="L28" s="29" t="s">
        <v>2</v>
      </c>
      <c r="M28" s="30" t="str">
        <f>IF(H28&lt;12,"N/A",COUNTIFS($H$6:$H$120,"&gt;="&amp;12,$I$6:$I$120,"&gt;"&amp;$I28)+1)</f>
        <v>N/A</v>
      </c>
      <c r="N28" s="31" t="str">
        <f>IF(OR(H28&lt;12,L28&lt;&gt;N$4),"N/A",COUNTIFS($L$6:$L$120,N$4,$H$6:$H$120,"&gt;="&amp;12,$I$6:$I$120,"&gt;"&amp;$I28)+1)</f>
        <v>N/A</v>
      </c>
      <c r="O28" s="31" t="str">
        <f>IF(OR($H28&lt;12,$L28&lt;&gt;O$4),"N/A",COUNTIFS($L$6:$L$120,O$4,$H$6:$H$120,"&gt;="&amp;12,$I$6:$I$120,"&gt;"&amp;$I28)+1)</f>
        <v>N/A</v>
      </c>
      <c r="P28" s="32" t="str">
        <f>IF(OR($H28&lt;4,$L28&lt;&gt;P$4,$K28&lt;&gt;P$5),"",COUNTIFS($L$6:$L$120,P$4,$K$6:$K$120,P$5,$H$6:$H$120,"&gt;="&amp;4,$I$6:$I$120,"&gt;"&amp;$I28)+1)</f>
        <v/>
      </c>
      <c r="Q28" s="33" t="str">
        <f>IF(OR($H28&lt;12,$L28&lt;&gt;Q$4,$K28&lt;&gt;Q$5),"",COUNTIFS($L$6:$L$120,Q$4,$K$6:$K$120,Q$5,$H$6:$H$120,"&gt;="&amp;12,$I$6:$I$120,"&gt;"&amp;$I28)+1)</f>
        <v/>
      </c>
      <c r="R28" s="32" t="str">
        <f>IF(OR($H28&lt;4,$L28&lt;&gt;R$4,$K28&lt;&gt;R$5),"",COUNTIFS($L$6:$L$120,R$4,$K$6:$K$120,R$5,$H$6:$H$120,"&gt;="&amp;4,$I$6:$I$120,"&gt;"&amp;$I28)+1)</f>
        <v/>
      </c>
      <c r="S28" s="33" t="str">
        <f>IF(OR($H28&lt;12,$L28&lt;&gt;S$4,$K28&lt;&gt;S$5),"",COUNTIFS($L$6:$L$120,S$4,$K$6:$K$120,S$5,$H$6:$H$120,"&gt;="&amp;12,$I$6:$I$120,"&gt;"&amp;$I28)+1)</f>
        <v/>
      </c>
      <c r="T28">
        <f>COUNTIFS(M28:S28,"&gt;"&amp;0,M28:S28,"&lt;"&amp;4)</f>
        <v>0</v>
      </c>
    </row>
    <row r="29" spans="1:21" x14ac:dyDescent="0.3">
      <c r="A29" s="27" t="s">
        <v>57</v>
      </c>
      <c r="B29" s="28" t="s">
        <v>162</v>
      </c>
      <c r="C29" s="28">
        <v>597</v>
      </c>
      <c r="D29" s="28">
        <v>6</v>
      </c>
      <c r="E29" s="28">
        <v>2</v>
      </c>
      <c r="F29" s="28">
        <f t="shared" si="3"/>
        <v>2</v>
      </c>
      <c r="G29" s="28">
        <f t="shared" si="1"/>
        <v>199</v>
      </c>
      <c r="H29" s="28">
        <f t="shared" si="4"/>
        <v>8</v>
      </c>
      <c r="I29" s="43">
        <f t="shared" si="5"/>
        <v>796</v>
      </c>
      <c r="J29" s="43">
        <f t="shared" si="2"/>
        <v>1.5</v>
      </c>
      <c r="K29" s="45" t="s">
        <v>142</v>
      </c>
      <c r="L29" s="29" t="s">
        <v>2</v>
      </c>
      <c r="M29" s="30" t="str">
        <f>IF(H29&lt;12,"N/A",COUNTIFS($H$6:$H$120,"&gt;="&amp;12,$I$6:$I$120,"&gt;"&amp;$I29)+1)</f>
        <v>N/A</v>
      </c>
      <c r="N29" s="31" t="str">
        <f>IF(OR(H29&lt;12,L29&lt;&gt;N$4),"N/A",COUNTIFS($L$6:$L$120,N$4,$H$6:$H$120,"&gt;="&amp;12,$I$6:$I$120,"&gt;"&amp;$I29)+1)</f>
        <v>N/A</v>
      </c>
      <c r="O29" s="31" t="str">
        <f>IF(OR($H29&lt;12,$L29&lt;&gt;O$4),"N/A",COUNTIFS($L$6:$L$120,O$4,$H$6:$H$120,"&gt;="&amp;12,$I$6:$I$120,"&gt;"&amp;$I29)+1)</f>
        <v>N/A</v>
      </c>
      <c r="P29" s="32" t="str">
        <f>IF(OR($H29&lt;4,$L29&lt;&gt;P$4,$K29&lt;&gt;P$5),"",COUNTIFS($L$6:$L$120,P$4,$K$6:$K$120,P$5,$H$6:$H$120,"&gt;="&amp;4,$I$6:$I$120,"&gt;"&amp;$I29)+1)</f>
        <v/>
      </c>
      <c r="Q29" s="33" t="str">
        <f>IF(OR($H29&lt;12,$L29&lt;&gt;Q$4,$K29&lt;&gt;Q$5),"",COUNTIFS($L$6:$L$120,Q$4,$K$6:$K$120,Q$5,$H$6:$H$120,"&gt;="&amp;12,$I$6:$I$120,"&gt;"&amp;$I29)+1)</f>
        <v/>
      </c>
      <c r="R29" s="32" t="str">
        <f>IF(OR($H29&lt;4,$L29&lt;&gt;R$4,$K29&lt;&gt;R$5),"",COUNTIFS($L$6:$L$120,R$4,$K$6:$K$120,R$5,$H$6:$H$120,"&gt;="&amp;4,$I$6:$I$120,"&gt;"&amp;$I29)+1)</f>
        <v/>
      </c>
      <c r="S29" s="33" t="str">
        <f>IF(OR($H29&lt;12,$L29&lt;&gt;S$4,$K29&lt;&gt;S$5),"",COUNTIFS($L$6:$L$120,S$4,$K$6:$K$120,S$5,$H$6:$H$120,"&gt;="&amp;12,$I$6:$I$120,"&gt;"&amp;$I29)+1)</f>
        <v/>
      </c>
      <c r="T29">
        <f>COUNTIFS(M29:S29,"&gt;"&amp;0,M29:S29,"&lt;"&amp;4)</f>
        <v>0</v>
      </c>
      <c r="U29" s="1"/>
    </row>
    <row r="30" spans="1:21" x14ac:dyDescent="0.3">
      <c r="A30" s="27" t="s">
        <v>71</v>
      </c>
      <c r="B30" s="28" t="s">
        <v>163</v>
      </c>
      <c r="C30" s="28">
        <v>559</v>
      </c>
      <c r="D30" s="28">
        <v>6</v>
      </c>
      <c r="E30" s="28">
        <v>0</v>
      </c>
      <c r="F30" s="28">
        <f t="shared" si="3"/>
        <v>0</v>
      </c>
      <c r="G30" s="28">
        <f t="shared" si="1"/>
        <v>0</v>
      </c>
      <c r="H30" s="28">
        <f t="shared" si="4"/>
        <v>6</v>
      </c>
      <c r="I30" s="43">
        <f t="shared" si="5"/>
        <v>559</v>
      </c>
      <c r="J30" s="43">
        <f t="shared" si="2"/>
        <v>7.8333333333333286</v>
      </c>
      <c r="K30" s="45" t="s">
        <v>142</v>
      </c>
      <c r="L30" s="29" t="s">
        <v>2</v>
      </c>
      <c r="M30" s="30" t="str">
        <f>IF(H30&lt;12,"N/A",COUNTIFS($H$6:$H$120,"&gt;="&amp;12,$I$6:$I$120,"&gt;"&amp;$I30)+1)</f>
        <v>N/A</v>
      </c>
      <c r="N30" s="31" t="str">
        <f>IF(OR(H30&lt;12,L30&lt;&gt;N$4),"N/A",COUNTIFS($L$6:$L$120,N$4,$H$6:$H$120,"&gt;="&amp;12,$I$6:$I$120,"&gt;"&amp;$I30)+1)</f>
        <v>N/A</v>
      </c>
      <c r="O30" s="31" t="str">
        <f>IF(OR($H30&lt;12,$L30&lt;&gt;O$4),"N/A",COUNTIFS($L$6:$L$120,O$4,$H$6:$H$120,"&gt;="&amp;12,$I$6:$I$120,"&gt;"&amp;$I30)+1)</f>
        <v>N/A</v>
      </c>
      <c r="P30" s="32" t="str">
        <f>IF(OR($H30&lt;4,$L30&lt;&gt;P$4,$K30&lt;&gt;P$5),"",COUNTIFS($L$6:$L$120,P$4,$K$6:$K$120,P$5,$H$6:$H$120,"&gt;="&amp;4,$I$6:$I$120,"&gt;"&amp;$I30)+1)</f>
        <v/>
      </c>
      <c r="Q30" s="33" t="str">
        <f>IF(OR($H30&lt;12,$L30&lt;&gt;Q$4,$K30&lt;&gt;Q$5),"",COUNTIFS($L$6:$L$120,Q$4,$K$6:$K$120,Q$5,$H$6:$H$120,"&gt;="&amp;12,$I$6:$I$120,"&gt;"&amp;$I30)+1)</f>
        <v/>
      </c>
      <c r="R30" s="32" t="str">
        <f>IF(OR($H30&lt;4,$L30&lt;&gt;R$4,$K30&lt;&gt;R$5),"",COUNTIFS($L$6:$L$120,R$4,$K$6:$K$120,R$5,$H$6:$H$120,"&gt;="&amp;4,$I$6:$I$120,"&gt;"&amp;$I30)+1)</f>
        <v/>
      </c>
      <c r="S30" s="33" t="str">
        <f>IF(OR($H30&lt;12,$L30&lt;&gt;S$4,$K30&lt;&gt;S$5),"",COUNTIFS($L$6:$L$120,S$4,$K$6:$K$120,S$5,$H$6:$H$120,"&gt;="&amp;12,$I$6:$I$120,"&gt;"&amp;$I30)+1)</f>
        <v/>
      </c>
      <c r="T30">
        <f>COUNTIFS(M30:S30,"&gt;"&amp;0,M30:S30,"&lt;"&amp;4)</f>
        <v>0</v>
      </c>
      <c r="U30" s="1"/>
    </row>
    <row r="31" spans="1:21" x14ac:dyDescent="0.3">
      <c r="A31" s="27" t="s">
        <v>80</v>
      </c>
      <c r="B31" s="28" t="s">
        <v>164</v>
      </c>
      <c r="C31" s="28">
        <v>547</v>
      </c>
      <c r="D31" s="28">
        <v>6</v>
      </c>
      <c r="E31" s="28">
        <v>0</v>
      </c>
      <c r="F31" s="28">
        <f t="shared" si="3"/>
        <v>0</v>
      </c>
      <c r="G31" s="28">
        <f t="shared" si="1"/>
        <v>0</v>
      </c>
      <c r="H31" s="57">
        <f t="shared" si="4"/>
        <v>6</v>
      </c>
      <c r="I31" s="43">
        <f t="shared" si="5"/>
        <v>547</v>
      </c>
      <c r="J31" s="43">
        <f t="shared" si="2"/>
        <v>9.8333333333333286</v>
      </c>
      <c r="K31" s="58" t="s">
        <v>137</v>
      </c>
      <c r="L31" s="29" t="s">
        <v>2</v>
      </c>
      <c r="M31" s="30" t="str">
        <f>IF(H31&lt;12,"N/A",COUNTIFS($H$6:$H$120,"&gt;="&amp;12,$I$6:$I$120,"&gt;"&amp;$I31)+1)</f>
        <v>N/A</v>
      </c>
      <c r="N31" s="31" t="str">
        <f>IF(OR(H31&lt;12,L31&lt;&gt;N$4),"N/A",COUNTIFS($L$6:$L$120,N$4,$H$6:$H$120,"&gt;="&amp;12,$I$6:$I$120,"&gt;"&amp;$I31)+1)</f>
        <v>N/A</v>
      </c>
      <c r="O31" s="31" t="str">
        <f>IF(OR($H31&lt;12,$L31&lt;&gt;O$4),"N/A",COUNTIFS($L$6:$L$120,O$4,$H$6:$H$120,"&gt;="&amp;12,$I$6:$I$120,"&gt;"&amp;$I31)+1)</f>
        <v>N/A</v>
      </c>
      <c r="P31" s="32">
        <f>IF(OR($H31&lt;4,$L31&lt;&gt;P$4,$K31&lt;&gt;P$5),"",COUNTIFS($L$6:$L$120,P$4,$K$6:$K$120,P$5,$H$6:$H$120,"&gt;="&amp;4,$I$6:$I$120,"&gt;"&amp;$I31)+1)</f>
        <v>4</v>
      </c>
      <c r="Q31" s="33" t="str">
        <f>IF(OR($H31&lt;12,$L31&lt;&gt;Q$4,$K31&lt;&gt;Q$5),"",COUNTIFS($L$6:$L$120,Q$4,$K$6:$K$120,Q$5,$H$6:$H$120,"&gt;="&amp;12,$I$6:$I$120,"&gt;"&amp;$I31)+1)</f>
        <v/>
      </c>
      <c r="R31" s="32" t="str">
        <f>IF(OR($H31&lt;4,$L31&lt;&gt;R$4,$K31&lt;&gt;R$5),"",COUNTIFS($L$6:$L$120,R$4,$K$6:$K$120,R$5,$H$6:$H$120,"&gt;="&amp;4,$I$6:$I$120,"&gt;"&amp;$I31)+1)</f>
        <v/>
      </c>
      <c r="S31" s="33" t="str">
        <f>IF(OR($H31&lt;12,$L31&lt;&gt;S$4,$K31&lt;&gt;S$5),"",COUNTIFS($L$6:$L$120,S$4,$K$6:$K$120,S$5,$H$6:$H$120,"&gt;="&amp;12,$I$6:$I$120,"&gt;"&amp;$I31)+1)</f>
        <v/>
      </c>
      <c r="T31">
        <f>COUNTIFS(M31:S31,"&gt;"&amp;0,M31:S31,"&lt;"&amp;4)</f>
        <v>0</v>
      </c>
    </row>
    <row r="32" spans="1:21" x14ac:dyDescent="0.3">
      <c r="A32" s="27" t="s">
        <v>50</v>
      </c>
      <c r="B32" s="28" t="s">
        <v>165</v>
      </c>
      <c r="C32" s="28">
        <v>438</v>
      </c>
      <c r="D32" s="28">
        <v>5</v>
      </c>
      <c r="E32" s="28">
        <v>1</v>
      </c>
      <c r="F32" s="28">
        <f t="shared" si="3"/>
        <v>1</v>
      </c>
      <c r="G32" s="28">
        <f t="shared" si="1"/>
        <v>87.6</v>
      </c>
      <c r="H32" s="28">
        <f t="shared" si="4"/>
        <v>6</v>
      </c>
      <c r="I32" s="43">
        <f t="shared" si="5"/>
        <v>525.6</v>
      </c>
      <c r="J32" s="43">
        <f t="shared" si="2"/>
        <v>13.399999999999991</v>
      </c>
      <c r="K32" s="45" t="s">
        <v>142</v>
      </c>
      <c r="L32" s="29" t="s">
        <v>2</v>
      </c>
      <c r="M32" s="30" t="str">
        <f>IF(H32&lt;12,"N/A",COUNTIFS($H$6:$H$120,"&gt;="&amp;12,$I$6:$I$120,"&gt;"&amp;$I32)+1)</f>
        <v>N/A</v>
      </c>
      <c r="N32" s="31" t="str">
        <f>IF(OR(H32&lt;12,L32&lt;&gt;N$4),"N/A",COUNTIFS($L$6:$L$120,N$4,$H$6:$H$120,"&gt;="&amp;12,$I$6:$I$120,"&gt;"&amp;$I32)+1)</f>
        <v>N/A</v>
      </c>
      <c r="O32" s="31" t="str">
        <f>IF(OR($H32&lt;12,$L32&lt;&gt;O$4),"N/A",COUNTIFS($L$6:$L$120,O$4,$H$6:$H$120,"&gt;="&amp;12,$I$6:$I$120,"&gt;"&amp;$I32)+1)</f>
        <v>N/A</v>
      </c>
      <c r="P32" s="32" t="str">
        <f>IF(OR($H32&lt;4,$L32&lt;&gt;P$4,$K32&lt;&gt;P$5),"",COUNTIFS($L$6:$L$120,P$4,$K$6:$K$120,P$5,$H$6:$H$120,"&gt;="&amp;4,$I$6:$I$120,"&gt;"&amp;$I32)+1)</f>
        <v/>
      </c>
      <c r="Q32" s="33" t="str">
        <f>IF(OR($H32&lt;12,$L32&lt;&gt;Q$4,$K32&lt;&gt;Q$5),"",COUNTIFS($L$6:$L$120,Q$4,$K$6:$K$120,Q$5,$H$6:$H$120,"&gt;="&amp;12,$I$6:$I$120,"&gt;"&amp;$I32)+1)</f>
        <v/>
      </c>
      <c r="R32" s="32" t="str">
        <f>IF(OR($H32&lt;4,$L32&lt;&gt;R$4,$K32&lt;&gt;R$5),"",COUNTIFS($L$6:$L$120,R$4,$K$6:$K$120,R$5,$H$6:$H$120,"&gt;="&amp;4,$I$6:$I$120,"&gt;"&amp;$I32)+1)</f>
        <v/>
      </c>
      <c r="S32" s="33" t="str">
        <f>IF(OR($H32&lt;12,$L32&lt;&gt;S$4,$K32&lt;&gt;S$5),"",COUNTIFS($L$6:$L$120,S$4,$K$6:$K$120,S$5,$H$6:$H$120,"&gt;="&amp;12,$I$6:$I$120,"&gt;"&amp;$I32)+1)</f>
        <v/>
      </c>
      <c r="T32">
        <f>COUNTIFS(M32:S32,"&gt;"&amp;0,M32:S32,"&lt;"&amp;4)</f>
        <v>0</v>
      </c>
    </row>
    <row r="33" spans="1:24" x14ac:dyDescent="0.3">
      <c r="A33" s="27" t="s">
        <v>86</v>
      </c>
      <c r="B33" s="28" t="s">
        <v>164</v>
      </c>
      <c r="C33" s="28">
        <v>508</v>
      </c>
      <c r="D33" s="28">
        <v>6</v>
      </c>
      <c r="E33" s="28">
        <v>0</v>
      </c>
      <c r="F33" s="28">
        <f t="shared" si="3"/>
        <v>0</v>
      </c>
      <c r="G33" s="28">
        <f t="shared" si="1"/>
        <v>0</v>
      </c>
      <c r="H33" s="28">
        <f t="shared" si="4"/>
        <v>6</v>
      </c>
      <c r="I33" s="43">
        <f t="shared" si="5"/>
        <v>508</v>
      </c>
      <c r="J33" s="43">
        <f t="shared" si="2"/>
        <v>16.333333333333329</v>
      </c>
      <c r="K33" s="45" t="s">
        <v>142</v>
      </c>
      <c r="L33" s="29" t="s">
        <v>3</v>
      </c>
      <c r="M33" s="30" t="str">
        <f>IF(H33&lt;12,"N/A",COUNTIFS($H$6:$H$120,"&gt;="&amp;12,$I$6:$I$120,"&gt;"&amp;$I33)+1)</f>
        <v>N/A</v>
      </c>
      <c r="N33" s="31" t="str">
        <f>IF(OR(H33&lt;12,L33&lt;&gt;N$4),"N/A",COUNTIFS($L$6:$L$120,N$4,$H$6:$H$120,"&gt;="&amp;12,$I$6:$I$120,"&gt;"&amp;$I33)+1)</f>
        <v>N/A</v>
      </c>
      <c r="O33" s="31" t="str">
        <f>IF(OR($H33&lt;12,$L33&lt;&gt;O$4),"N/A",COUNTIFS($L$6:$L$120,O$4,$H$6:$H$120,"&gt;="&amp;12,$I$6:$I$120,"&gt;"&amp;$I33)+1)</f>
        <v>N/A</v>
      </c>
      <c r="P33" s="32" t="str">
        <f>IF(OR($H33&lt;4,$L33&lt;&gt;P$4,$K33&lt;&gt;P$5),"",COUNTIFS($L$6:$L$120,P$4,$K$6:$K$120,P$5,$H$6:$H$120,"&gt;="&amp;4,$I$6:$I$120,"&gt;"&amp;$I33)+1)</f>
        <v/>
      </c>
      <c r="Q33" s="33" t="str">
        <f>IF(OR($H33&lt;12,$L33&lt;&gt;Q$4,$K33&lt;&gt;Q$5),"",COUNTIFS($L$6:$L$120,Q$4,$K$6:$K$120,Q$5,$H$6:$H$120,"&gt;="&amp;12,$I$6:$I$120,"&gt;"&amp;$I33)+1)</f>
        <v/>
      </c>
      <c r="R33" s="32" t="str">
        <f>IF(OR($H33&lt;4,$L33&lt;&gt;R$4,$K33&lt;&gt;R$5),"",COUNTIFS($L$6:$L$120,R$4,$K$6:$K$120,R$5,$H$6:$H$120,"&gt;="&amp;4,$I$6:$I$120,"&gt;"&amp;$I33)+1)</f>
        <v/>
      </c>
      <c r="S33" s="33" t="str">
        <f>IF(OR($H33&lt;12,$L33&lt;&gt;S$4,$K33&lt;&gt;S$5),"",COUNTIFS($L$6:$L$120,S$4,$K$6:$K$120,S$5,$H$6:$H$120,"&gt;="&amp;12,$I$6:$I$120,"&gt;"&amp;$I33)+1)</f>
        <v/>
      </c>
      <c r="T33">
        <f>COUNTIFS(M33:S33,"&gt;"&amp;0,M33:S33,"&lt;"&amp;4)</f>
        <v>0</v>
      </c>
      <c r="U33" s="1"/>
    </row>
    <row r="34" spans="1:24" x14ac:dyDescent="0.3">
      <c r="A34" s="27" t="s">
        <v>31</v>
      </c>
      <c r="B34" s="28" t="s">
        <v>166</v>
      </c>
      <c r="C34" s="28">
        <v>382</v>
      </c>
      <c r="D34" s="28">
        <v>4</v>
      </c>
      <c r="E34" s="28">
        <v>1</v>
      </c>
      <c r="F34" s="28">
        <f t="shared" si="3"/>
        <v>1</v>
      </c>
      <c r="G34" s="28">
        <f t="shared" si="1"/>
        <v>95.5</v>
      </c>
      <c r="H34" s="28">
        <f t="shared" si="4"/>
        <v>5</v>
      </c>
      <c r="I34" s="43">
        <f t="shared" si="5"/>
        <v>477.5</v>
      </c>
      <c r="J34" s="43">
        <f t="shared" si="2"/>
        <v>5.5</v>
      </c>
      <c r="K34" s="45" t="s">
        <v>142</v>
      </c>
      <c r="L34" s="29" t="s">
        <v>2</v>
      </c>
      <c r="M34" s="30" t="str">
        <f>IF(H34&lt;12,"N/A",COUNTIFS($H$6:$H$120,"&gt;="&amp;12,$I$6:$I$120,"&gt;"&amp;$I34)+1)</f>
        <v>N/A</v>
      </c>
      <c r="N34" s="31" t="str">
        <f>IF(OR(H34&lt;12,L34&lt;&gt;N$4),"N/A",COUNTIFS($L$6:$L$120,N$4,$H$6:$H$120,"&gt;="&amp;12,$I$6:$I$120,"&gt;"&amp;$I34)+1)</f>
        <v>N/A</v>
      </c>
      <c r="O34" s="31" t="str">
        <f>IF(OR($H34&lt;12,$L34&lt;&gt;O$4),"N/A",COUNTIFS($L$6:$L$120,O$4,$H$6:$H$120,"&gt;="&amp;12,$I$6:$I$120,"&gt;"&amp;$I34)+1)</f>
        <v>N/A</v>
      </c>
      <c r="P34" s="32" t="str">
        <f>IF(OR($H34&lt;4,$L34&lt;&gt;P$4,$K34&lt;&gt;P$5),"",COUNTIFS($L$6:$L$120,P$4,$K$6:$K$120,P$5,$H$6:$H$120,"&gt;="&amp;4,$I$6:$I$120,"&gt;"&amp;$I34)+1)</f>
        <v/>
      </c>
      <c r="Q34" s="33" t="str">
        <f>IF(OR($H34&lt;12,$L34&lt;&gt;Q$4,$K34&lt;&gt;Q$5),"",COUNTIFS($L$6:$L$120,Q$4,$K$6:$K$120,Q$5,$H$6:$H$120,"&gt;="&amp;12,$I$6:$I$120,"&gt;"&amp;$I34)+1)</f>
        <v/>
      </c>
      <c r="R34" s="32" t="str">
        <f>IF(OR($H34&lt;4,$L34&lt;&gt;R$4,$K34&lt;&gt;R$5),"",COUNTIFS($L$6:$L$120,R$4,$K$6:$K$120,R$5,$H$6:$H$120,"&gt;="&amp;4,$I$6:$I$120,"&gt;"&amp;$I34)+1)</f>
        <v/>
      </c>
      <c r="S34" s="33" t="str">
        <f>IF(OR($H34&lt;12,$L34&lt;&gt;S$4,$K34&lt;&gt;S$5),"",COUNTIFS($L$6:$L$120,S$4,$K$6:$K$120,S$5,$H$6:$H$120,"&gt;="&amp;12,$I$6:$I$120,"&gt;"&amp;$I34)+1)</f>
        <v/>
      </c>
      <c r="T34">
        <f>COUNTIFS(M34:S34,"&gt;"&amp;0,M34:S34,"&lt;"&amp;4)</f>
        <v>0</v>
      </c>
    </row>
    <row r="35" spans="1:24" x14ac:dyDescent="0.3">
      <c r="A35" s="27" t="s">
        <v>93</v>
      </c>
      <c r="B35" s="28" t="s">
        <v>167</v>
      </c>
      <c r="C35" s="28">
        <v>467</v>
      </c>
      <c r="D35" s="28">
        <v>5</v>
      </c>
      <c r="E35" s="28">
        <v>0</v>
      </c>
      <c r="F35" s="28">
        <f t="shared" si="3"/>
        <v>0</v>
      </c>
      <c r="G35" s="28">
        <f t="shared" si="1"/>
        <v>0</v>
      </c>
      <c r="H35" s="28">
        <f t="shared" si="4"/>
        <v>5</v>
      </c>
      <c r="I35" s="43">
        <f t="shared" si="5"/>
        <v>467</v>
      </c>
      <c r="J35" s="43">
        <f t="shared" si="2"/>
        <v>7.5999999999999943</v>
      </c>
      <c r="K35" s="45" t="s">
        <v>142</v>
      </c>
      <c r="L35" s="29" t="s">
        <v>3</v>
      </c>
      <c r="M35" s="30" t="str">
        <f>IF(H35&lt;12,"N/A",COUNTIFS($H$6:$H$120,"&gt;="&amp;12,$I$6:$I$120,"&gt;"&amp;$I35)+1)</f>
        <v>N/A</v>
      </c>
      <c r="N35" s="31" t="str">
        <f>IF(OR(H35&lt;12,L35&lt;&gt;N$4),"N/A",COUNTIFS($L$6:$L$120,N$4,$H$6:$H$120,"&gt;="&amp;12,$I$6:$I$120,"&gt;"&amp;$I35)+1)</f>
        <v>N/A</v>
      </c>
      <c r="O35" s="31" t="str">
        <f>IF(OR($H35&lt;12,$L35&lt;&gt;O$4),"N/A",COUNTIFS($L$6:$L$120,O$4,$H$6:$H$120,"&gt;="&amp;12,$I$6:$I$120,"&gt;"&amp;$I35)+1)</f>
        <v>N/A</v>
      </c>
      <c r="P35" s="32" t="str">
        <f>IF(OR($H35&lt;4,$L35&lt;&gt;P$4,$K35&lt;&gt;P$5),"",COUNTIFS($L$6:$L$120,P$4,$K$6:$K$120,P$5,$H$6:$H$120,"&gt;="&amp;4,$I$6:$I$120,"&gt;"&amp;$I35)+1)</f>
        <v/>
      </c>
      <c r="Q35" s="33" t="str">
        <f>IF(OR($H35&lt;12,$L35&lt;&gt;Q$4,$K35&lt;&gt;Q$5),"",COUNTIFS($L$6:$L$120,Q$4,$K$6:$K$120,Q$5,$H$6:$H$120,"&gt;="&amp;12,$I$6:$I$120,"&gt;"&amp;$I35)+1)</f>
        <v/>
      </c>
      <c r="R35" s="32" t="str">
        <f>IF(OR($H35&lt;4,$L35&lt;&gt;R$4,$K35&lt;&gt;R$5),"",COUNTIFS($L$6:$L$120,R$4,$K$6:$K$120,R$5,$H$6:$H$120,"&gt;="&amp;4,$I$6:$I$120,"&gt;"&amp;$I35)+1)</f>
        <v/>
      </c>
      <c r="S35" s="33" t="str">
        <f>IF(OR($H35&lt;12,$L35&lt;&gt;S$4,$K35&lt;&gt;S$5),"",COUNTIFS($L$6:$L$120,S$4,$K$6:$K$120,S$5,$H$6:$H$120,"&gt;="&amp;12,$I$6:$I$120,"&gt;"&amp;$I35)+1)</f>
        <v/>
      </c>
      <c r="T35">
        <f>COUNTIFS(M35:S35,"&gt;"&amp;0,M35:S35,"&lt;"&amp;4)</f>
        <v>0</v>
      </c>
      <c r="U35" s="1"/>
    </row>
    <row r="36" spans="1:24" x14ac:dyDescent="0.3">
      <c r="A36" s="27" t="s">
        <v>42</v>
      </c>
      <c r="B36" s="28" t="s">
        <v>168</v>
      </c>
      <c r="C36" s="28">
        <v>448</v>
      </c>
      <c r="D36" s="28">
        <v>5</v>
      </c>
      <c r="E36" s="28">
        <v>0</v>
      </c>
      <c r="F36" s="28">
        <f t="shared" si="3"/>
        <v>0</v>
      </c>
      <c r="G36" s="28">
        <f t="shared" si="1"/>
        <v>0</v>
      </c>
      <c r="H36" s="28">
        <f t="shared" si="4"/>
        <v>5</v>
      </c>
      <c r="I36" s="43">
        <f t="shared" si="5"/>
        <v>448</v>
      </c>
      <c r="J36" s="43">
        <f t="shared" si="2"/>
        <v>11.400000000000006</v>
      </c>
      <c r="K36" s="45" t="s">
        <v>142</v>
      </c>
      <c r="L36" s="29" t="s">
        <v>2</v>
      </c>
      <c r="M36" s="30" t="str">
        <f>IF(H36&lt;12,"N/A",COUNTIFS($H$6:$H$120,"&gt;="&amp;12,$I$6:$I$120,"&gt;"&amp;$I36)+1)</f>
        <v>N/A</v>
      </c>
      <c r="N36" s="31" t="str">
        <f>IF(OR(H36&lt;12,L36&lt;&gt;N$4),"N/A",COUNTIFS($L$6:$L$120,N$4,$H$6:$H$120,"&gt;="&amp;12,$I$6:$I$120,"&gt;"&amp;$I36)+1)</f>
        <v>N/A</v>
      </c>
      <c r="O36" s="31" t="str">
        <f>IF(OR($H36&lt;12,$L36&lt;&gt;O$4),"N/A",COUNTIFS($L$6:$L$120,O$4,$H$6:$H$120,"&gt;="&amp;12,$I$6:$I$120,"&gt;"&amp;$I36)+1)</f>
        <v>N/A</v>
      </c>
      <c r="P36" s="32" t="str">
        <f>IF(OR($H36&lt;4,$L36&lt;&gt;P$4,$K36&lt;&gt;P$5),"",COUNTIFS($L$6:$L$120,P$4,$K$6:$K$120,P$5,$H$6:$H$120,"&gt;="&amp;4,$I$6:$I$120,"&gt;"&amp;$I36)+1)</f>
        <v/>
      </c>
      <c r="Q36" s="33" t="str">
        <f>IF(OR($H36&lt;12,$L36&lt;&gt;Q$4,$K36&lt;&gt;Q$5),"",COUNTIFS($L$6:$L$120,Q$4,$K$6:$K$120,Q$5,$H$6:$H$120,"&gt;="&amp;12,$I$6:$I$120,"&gt;"&amp;$I36)+1)</f>
        <v/>
      </c>
      <c r="R36" s="32" t="str">
        <f>IF(OR($H36&lt;4,$L36&lt;&gt;R$4,$K36&lt;&gt;R$5),"",COUNTIFS($L$6:$L$120,R$4,$K$6:$K$120,R$5,$H$6:$H$120,"&gt;="&amp;4,$I$6:$I$120,"&gt;"&amp;$I36)+1)</f>
        <v/>
      </c>
      <c r="S36" s="33" t="str">
        <f>IF(OR($H36&lt;12,$L36&lt;&gt;S$4,$K36&lt;&gt;S$5),"",COUNTIFS($L$6:$L$120,S$4,$K$6:$K$120,S$5,$H$6:$H$120,"&gt;="&amp;12,$I$6:$I$120,"&gt;"&amp;$I36)+1)</f>
        <v/>
      </c>
      <c r="T36">
        <f>COUNTIFS(M36:S36,"&gt;"&amp;0,M36:S36,"&lt;"&amp;4)</f>
        <v>0</v>
      </c>
      <c r="U36" s="1"/>
    </row>
    <row r="37" spans="1:24" x14ac:dyDescent="0.3">
      <c r="A37" s="27" t="s">
        <v>123</v>
      </c>
      <c r="B37" s="28" t="s">
        <v>169</v>
      </c>
      <c r="C37" s="28">
        <v>261</v>
      </c>
      <c r="D37" s="28">
        <v>3</v>
      </c>
      <c r="E37" s="28">
        <v>3</v>
      </c>
      <c r="F37" s="28">
        <f t="shared" si="3"/>
        <v>2</v>
      </c>
      <c r="G37" s="28">
        <f t="shared" si="1"/>
        <v>174</v>
      </c>
      <c r="H37" s="28">
        <f t="shared" si="4"/>
        <v>5</v>
      </c>
      <c r="I37" s="43">
        <f t="shared" si="5"/>
        <v>435</v>
      </c>
      <c r="J37" s="43">
        <f t="shared" si="2"/>
        <v>14</v>
      </c>
      <c r="K37" s="45" t="s">
        <v>142</v>
      </c>
      <c r="L37" s="29" t="s">
        <v>3</v>
      </c>
      <c r="M37" s="30" t="str">
        <f>IF(H37&lt;12,"N/A",COUNTIFS($H$6:$H$120,"&gt;="&amp;12,$I$6:$I$120,"&gt;"&amp;$I37)+1)</f>
        <v>N/A</v>
      </c>
      <c r="N37" s="31" t="str">
        <f>IF(OR(H37&lt;12,L37&lt;&gt;N$4),"N/A",COUNTIFS($L$6:$L$120,N$4,$H$6:$H$120,"&gt;="&amp;12,$I$6:$I$120,"&gt;"&amp;$I37)+1)</f>
        <v>N/A</v>
      </c>
      <c r="O37" s="31" t="str">
        <f>IF(OR($H37&lt;12,$L37&lt;&gt;O$4),"N/A",COUNTIFS($L$6:$L$120,O$4,$H$6:$H$120,"&gt;="&amp;12,$I$6:$I$120,"&gt;"&amp;$I37)+1)</f>
        <v>N/A</v>
      </c>
      <c r="P37" s="32" t="str">
        <f>IF(OR($H37&lt;4,$L37&lt;&gt;P$4,$K37&lt;&gt;P$5),"",COUNTIFS($L$6:$L$120,P$4,$K$6:$K$120,P$5,$H$6:$H$120,"&gt;="&amp;4,$I$6:$I$120,"&gt;"&amp;$I37)+1)</f>
        <v/>
      </c>
      <c r="Q37" s="33" t="str">
        <f>IF(OR($H37&lt;12,$L37&lt;&gt;Q$4,$K37&lt;&gt;Q$5),"",COUNTIFS($L$6:$L$120,Q$4,$K$6:$K$120,Q$5,$H$6:$H$120,"&gt;="&amp;12,$I$6:$I$120,"&gt;"&amp;$I37)+1)</f>
        <v/>
      </c>
      <c r="R37" s="32" t="str">
        <f>IF(OR($H37&lt;4,$L37&lt;&gt;R$4,$K37&lt;&gt;R$5),"",COUNTIFS($L$6:$L$120,R$4,$K$6:$K$120,R$5,$H$6:$H$120,"&gt;="&amp;4,$I$6:$I$120,"&gt;"&amp;$I37)+1)</f>
        <v/>
      </c>
      <c r="S37" s="33" t="str">
        <f>IF(OR($H37&lt;12,$L37&lt;&gt;S$4,$K37&lt;&gt;S$5),"",COUNTIFS($L$6:$L$120,S$4,$K$6:$K$120,S$5,$H$6:$H$120,"&gt;="&amp;12,$I$6:$I$120,"&gt;"&amp;$I37)+1)</f>
        <v/>
      </c>
      <c r="T37">
        <f>COUNTIFS(M37:S37,"&gt;"&amp;0,M37:S37,"&lt;"&amp;4)</f>
        <v>0</v>
      </c>
    </row>
    <row r="38" spans="1:24" x14ac:dyDescent="0.3">
      <c r="A38" s="27" t="s">
        <v>101</v>
      </c>
      <c r="B38" s="28" t="s">
        <v>166</v>
      </c>
      <c r="C38" s="28">
        <v>329</v>
      </c>
      <c r="D38" s="28">
        <v>4</v>
      </c>
      <c r="E38" s="28">
        <v>1</v>
      </c>
      <c r="F38" s="28">
        <f t="shared" si="3"/>
        <v>1</v>
      </c>
      <c r="G38" s="28">
        <f t="shared" si="1"/>
        <v>82.25</v>
      </c>
      <c r="H38" s="28">
        <f t="shared" si="4"/>
        <v>5</v>
      </c>
      <c r="I38" s="43">
        <f t="shared" si="5"/>
        <v>411.25</v>
      </c>
      <c r="J38" s="43">
        <f t="shared" si="2"/>
        <v>18.75</v>
      </c>
      <c r="K38" s="45" t="s">
        <v>142</v>
      </c>
      <c r="L38" s="29" t="s">
        <v>2</v>
      </c>
      <c r="M38" s="30" t="str">
        <f>IF(H38&lt;12,"N/A",COUNTIFS($H$6:$H$120,"&gt;="&amp;12,$I$6:$I$120,"&gt;"&amp;$I38)+1)</f>
        <v>N/A</v>
      </c>
      <c r="N38" s="31" t="str">
        <f>IF(OR(H38&lt;12,L38&lt;&gt;N$4),"N/A",COUNTIFS($L$6:$L$120,N$4,$H$6:$H$120,"&gt;="&amp;12,$I$6:$I$120,"&gt;"&amp;$I38)+1)</f>
        <v>N/A</v>
      </c>
      <c r="O38" s="31" t="str">
        <f>IF(OR($H38&lt;12,$L38&lt;&gt;O$4),"N/A",COUNTIFS($L$6:$L$120,O$4,$H$6:$H$120,"&gt;="&amp;12,$I$6:$I$120,"&gt;"&amp;$I38)+1)</f>
        <v>N/A</v>
      </c>
      <c r="P38" s="32" t="str">
        <f>IF(OR($H38&lt;4,$L38&lt;&gt;P$4,$K38&lt;&gt;P$5),"",COUNTIFS($L$6:$L$120,P$4,$K$6:$K$120,P$5,$H$6:$H$120,"&gt;="&amp;4,$I$6:$I$120,"&gt;"&amp;$I38)+1)</f>
        <v/>
      </c>
      <c r="Q38" s="33" t="str">
        <f>IF(OR($H38&lt;12,$L38&lt;&gt;Q$4,$K38&lt;&gt;Q$5),"",COUNTIFS($L$6:$L$120,Q$4,$K$6:$K$120,Q$5,$H$6:$H$120,"&gt;="&amp;12,$I$6:$I$120,"&gt;"&amp;$I38)+1)</f>
        <v/>
      </c>
      <c r="R38" s="32" t="str">
        <f>IF(OR($H38&lt;4,$L38&lt;&gt;R$4,$K38&lt;&gt;R$5),"",COUNTIFS($L$6:$L$120,R$4,$K$6:$K$120,R$5,$H$6:$H$120,"&gt;="&amp;4,$I$6:$I$120,"&gt;"&amp;$I38)+1)</f>
        <v/>
      </c>
      <c r="S38" s="33" t="str">
        <f>IF(OR($H38&lt;12,$L38&lt;&gt;S$4,$K38&lt;&gt;S$5),"",COUNTIFS($L$6:$L$120,S$4,$K$6:$K$120,S$5,$H$6:$H$120,"&gt;="&amp;12,$I$6:$I$120,"&gt;"&amp;$I38)+1)</f>
        <v/>
      </c>
      <c r="T38">
        <f>COUNTIFS(M38:S38,"&gt;"&amp;0,M38:S38,"&lt;"&amp;4)</f>
        <v>0</v>
      </c>
    </row>
    <row r="39" spans="1:24" x14ac:dyDescent="0.3">
      <c r="A39" s="27" t="s">
        <v>81</v>
      </c>
      <c r="B39" s="28" t="s">
        <v>170</v>
      </c>
      <c r="C39" s="28">
        <v>290</v>
      </c>
      <c r="D39" s="28">
        <v>3</v>
      </c>
      <c r="E39" s="28">
        <v>1</v>
      </c>
      <c r="F39" s="28">
        <f t="shared" si="3"/>
        <v>1</v>
      </c>
      <c r="G39" s="28">
        <f t="shared" si="1"/>
        <v>96.67</v>
      </c>
      <c r="H39" s="28">
        <f t="shared" si="4"/>
        <v>4</v>
      </c>
      <c r="I39" s="43">
        <f t="shared" si="5"/>
        <v>386.67</v>
      </c>
      <c r="J39" s="43">
        <f t="shared" si="2"/>
        <v>4.332499999999996</v>
      </c>
      <c r="K39" s="45" t="s">
        <v>142</v>
      </c>
      <c r="L39" s="29" t="s">
        <v>3</v>
      </c>
      <c r="M39" s="30" t="str">
        <f>IF(H39&lt;12,"N/A",COUNTIFS($H$6:$H$120,"&gt;="&amp;12,$I$6:$I$120,"&gt;"&amp;$I39)+1)</f>
        <v>N/A</v>
      </c>
      <c r="N39" s="31" t="str">
        <f>IF(OR(H39&lt;12,L39&lt;&gt;N$4),"N/A",COUNTIFS($L$6:$L$120,N$4,$H$6:$H$120,"&gt;="&amp;12,$I$6:$I$120,"&gt;"&amp;$I39)+1)</f>
        <v>N/A</v>
      </c>
      <c r="O39" s="31" t="str">
        <f>IF(OR($H39&lt;12,$L39&lt;&gt;O$4),"N/A",COUNTIFS($L$6:$L$120,O$4,$H$6:$H$120,"&gt;="&amp;12,$I$6:$I$120,"&gt;"&amp;$I39)+1)</f>
        <v>N/A</v>
      </c>
      <c r="P39" s="32" t="str">
        <f>IF(OR($H39&lt;4,$L39&lt;&gt;P$4,$K39&lt;&gt;P$5),"",COUNTIFS($L$6:$L$120,P$4,$K$6:$K$120,P$5,$H$6:$H$120,"&gt;="&amp;4,$I$6:$I$120,"&gt;"&amp;$I39)+1)</f>
        <v/>
      </c>
      <c r="Q39" s="33" t="str">
        <f>IF(OR($H39&lt;12,$L39&lt;&gt;Q$4,$K39&lt;&gt;Q$5),"",COUNTIFS($L$6:$L$120,Q$4,$K$6:$K$120,Q$5,$H$6:$H$120,"&gt;="&amp;12,$I$6:$I$120,"&gt;"&amp;$I39)+1)</f>
        <v/>
      </c>
      <c r="R39" s="32" t="str">
        <f>IF(OR($H39&lt;4,$L39&lt;&gt;R$4,$K39&lt;&gt;R$5),"",COUNTIFS($L$6:$L$120,R$4,$K$6:$K$120,R$5,$H$6:$H$120,"&gt;="&amp;4,$I$6:$I$120,"&gt;"&amp;$I39)+1)</f>
        <v/>
      </c>
      <c r="S39" s="33" t="str">
        <f>IF(OR($H39&lt;12,$L39&lt;&gt;S$4,$K39&lt;&gt;S$5),"",COUNTIFS($L$6:$L$120,S$4,$K$6:$K$120,S$5,$H$6:$H$120,"&gt;="&amp;12,$I$6:$I$120,"&gt;"&amp;$I39)+1)</f>
        <v/>
      </c>
      <c r="T39">
        <f>COUNTIFS(M39:S39,"&gt;"&amp;0,M39:S39,"&lt;"&amp;4)</f>
        <v>0</v>
      </c>
    </row>
    <row r="40" spans="1:24" x14ac:dyDescent="0.3">
      <c r="A40" s="27" t="s">
        <v>130</v>
      </c>
      <c r="B40" s="28" t="s">
        <v>171</v>
      </c>
      <c r="C40" s="28">
        <v>192</v>
      </c>
      <c r="D40" s="28">
        <v>2</v>
      </c>
      <c r="E40" s="28">
        <v>10</v>
      </c>
      <c r="F40" s="28">
        <f t="shared" si="3"/>
        <v>2</v>
      </c>
      <c r="G40" s="28">
        <f t="shared" si="1"/>
        <v>192</v>
      </c>
      <c r="H40" s="28">
        <f t="shared" si="4"/>
        <v>4</v>
      </c>
      <c r="I40" s="43">
        <f t="shared" si="5"/>
        <v>384</v>
      </c>
      <c r="J40" s="43">
        <f t="shared" si="2"/>
        <v>5</v>
      </c>
      <c r="K40" s="45" t="s">
        <v>142</v>
      </c>
      <c r="L40" s="29" t="s">
        <v>3</v>
      </c>
      <c r="M40" s="30" t="str">
        <f>IF(H40&lt;12,"N/A",COUNTIFS($H$6:$H$120,"&gt;="&amp;12,$I$6:$I$120,"&gt;"&amp;$I40)+1)</f>
        <v>N/A</v>
      </c>
      <c r="N40" s="31" t="str">
        <f>IF(OR(H40&lt;12,L40&lt;&gt;N$4),"N/A",COUNTIFS($L$6:$L$120,N$4,$H$6:$H$120,"&gt;="&amp;12,$I$6:$I$120,"&gt;"&amp;$I40)+1)</f>
        <v>N/A</v>
      </c>
      <c r="O40" s="31" t="str">
        <f>IF(OR($H40&lt;12,$L40&lt;&gt;O$4),"N/A",COUNTIFS($L$6:$L$120,O$4,$H$6:$H$120,"&gt;="&amp;12,$I$6:$I$120,"&gt;"&amp;$I40)+1)</f>
        <v>N/A</v>
      </c>
      <c r="P40" s="32" t="str">
        <f>IF(OR($H40&lt;4,$L40&lt;&gt;P$4,$K40&lt;&gt;P$5),"",COUNTIFS($L$6:$L$120,P$4,$K$6:$K$120,P$5,$H$6:$H$120,"&gt;="&amp;4,$I$6:$I$120,"&gt;"&amp;$I40)+1)</f>
        <v/>
      </c>
      <c r="Q40" s="33" t="str">
        <f>IF(OR($H40&lt;12,$L40&lt;&gt;Q$4,$K40&lt;&gt;Q$5),"",COUNTIFS($L$6:$L$120,Q$4,$K$6:$K$120,Q$5,$H$6:$H$120,"&gt;="&amp;12,$I$6:$I$120,"&gt;"&amp;$I40)+1)</f>
        <v/>
      </c>
      <c r="R40" s="32" t="str">
        <f>IF(OR($H40&lt;4,$L40&lt;&gt;R$4,$K40&lt;&gt;R$5),"",COUNTIFS($L$6:$L$120,R$4,$K$6:$K$120,R$5,$H$6:$H$120,"&gt;="&amp;4,$I$6:$I$120,"&gt;"&amp;$I40)+1)</f>
        <v/>
      </c>
      <c r="S40" s="33" t="str">
        <f>IF(OR($H40&lt;12,$L40&lt;&gt;S$4,$K40&lt;&gt;S$5),"",COUNTIFS($L$6:$L$120,S$4,$K$6:$K$120,S$5,$H$6:$H$120,"&gt;="&amp;12,$I$6:$I$120,"&gt;"&amp;$I40)+1)</f>
        <v/>
      </c>
      <c r="T40">
        <f>COUNTIFS(M40:S40,"&gt;"&amp;0,M40:S40,"&lt;"&amp;4)</f>
        <v>0</v>
      </c>
    </row>
    <row r="41" spans="1:24" x14ac:dyDescent="0.3">
      <c r="A41" s="27" t="s">
        <v>66</v>
      </c>
      <c r="B41" s="28" t="s">
        <v>172</v>
      </c>
      <c r="C41" s="28">
        <v>376</v>
      </c>
      <c r="D41" s="28">
        <v>4</v>
      </c>
      <c r="E41" s="28">
        <v>0</v>
      </c>
      <c r="F41" s="28">
        <f t="shared" si="3"/>
        <v>0</v>
      </c>
      <c r="G41" s="28">
        <f t="shared" si="1"/>
        <v>0</v>
      </c>
      <c r="H41" s="28">
        <f t="shared" si="4"/>
        <v>4</v>
      </c>
      <c r="I41" s="43">
        <f t="shared" si="5"/>
        <v>376</v>
      </c>
      <c r="J41" s="43">
        <f t="shared" si="2"/>
        <v>7</v>
      </c>
      <c r="K41" s="45" t="s">
        <v>142</v>
      </c>
      <c r="L41" s="29" t="s">
        <v>3</v>
      </c>
      <c r="M41" s="30" t="str">
        <f>IF(H41&lt;12,"N/A",COUNTIFS($H$6:$H$120,"&gt;="&amp;12,$I$6:$I$120,"&gt;"&amp;$I41)+1)</f>
        <v>N/A</v>
      </c>
      <c r="N41" s="31" t="str">
        <f>IF(OR(H41&lt;12,L41&lt;&gt;N$4),"N/A",COUNTIFS($L$6:$L$120,N$4,$H$6:$H$120,"&gt;="&amp;12,$I$6:$I$120,"&gt;"&amp;$I41)+1)</f>
        <v>N/A</v>
      </c>
      <c r="O41" s="31" t="str">
        <f>IF(OR($H41&lt;12,$L41&lt;&gt;O$4),"N/A",COUNTIFS($L$6:$L$120,O$4,$H$6:$H$120,"&gt;="&amp;12,$I$6:$I$120,"&gt;"&amp;$I41)+1)</f>
        <v>N/A</v>
      </c>
      <c r="P41" s="32" t="str">
        <f>IF(OR($H41&lt;4,$L41&lt;&gt;P$4,$K41&lt;&gt;P$5),"",COUNTIFS($L$6:$L$120,P$4,$K$6:$K$120,P$5,$H$6:$H$120,"&gt;="&amp;4,$I$6:$I$120,"&gt;"&amp;$I41)+1)</f>
        <v/>
      </c>
      <c r="Q41" s="33" t="str">
        <f>IF(OR($H41&lt;12,$L41&lt;&gt;Q$4,$K41&lt;&gt;Q$5),"",COUNTIFS($L$6:$L$120,Q$4,$K$6:$K$120,Q$5,$H$6:$H$120,"&gt;="&amp;12,$I$6:$I$120,"&gt;"&amp;$I41)+1)</f>
        <v/>
      </c>
      <c r="R41" s="32" t="str">
        <f>IF(OR($H41&lt;4,$L41&lt;&gt;R$4,$K41&lt;&gt;R$5),"",COUNTIFS($L$6:$L$120,R$4,$K$6:$K$120,R$5,$H$6:$H$120,"&gt;="&amp;4,$I$6:$I$120,"&gt;"&amp;$I41)+1)</f>
        <v/>
      </c>
      <c r="S41" s="33" t="str">
        <f>IF(OR($H41&lt;12,$L41&lt;&gt;S$4,$K41&lt;&gt;S$5),"",COUNTIFS($L$6:$L$120,S$4,$K$6:$K$120,S$5,$H$6:$H$120,"&gt;="&amp;12,$I$6:$I$120,"&gt;"&amp;$I41)+1)</f>
        <v/>
      </c>
      <c r="T41">
        <f>COUNTIFS(M41:S41,"&gt;"&amp;0,M41:S41,"&lt;"&amp;4)</f>
        <v>0</v>
      </c>
    </row>
    <row r="42" spans="1:24" x14ac:dyDescent="0.3">
      <c r="A42" s="27" t="s">
        <v>78</v>
      </c>
      <c r="B42" s="28" t="s">
        <v>173</v>
      </c>
      <c r="C42" s="28">
        <v>363</v>
      </c>
      <c r="D42" s="28">
        <v>4</v>
      </c>
      <c r="E42" s="28">
        <v>0</v>
      </c>
      <c r="F42" s="28">
        <f t="shared" si="3"/>
        <v>0</v>
      </c>
      <c r="G42" s="28">
        <f t="shared" si="1"/>
        <v>0</v>
      </c>
      <c r="H42" s="57">
        <f t="shared" si="4"/>
        <v>4</v>
      </c>
      <c r="I42" s="43">
        <f t="shared" si="5"/>
        <v>363</v>
      </c>
      <c r="J42" s="43">
        <f t="shared" si="2"/>
        <v>10.25</v>
      </c>
      <c r="K42" s="58" t="s">
        <v>137</v>
      </c>
      <c r="L42" s="29" t="s">
        <v>2</v>
      </c>
      <c r="M42" s="30" t="str">
        <f>IF(H42&lt;12,"N/A",COUNTIFS($H$6:$H$120,"&gt;="&amp;12,$I$6:$I$120,"&gt;"&amp;$I42)+1)</f>
        <v>N/A</v>
      </c>
      <c r="N42" s="31" t="str">
        <f>IF(OR(H42&lt;12,L42&lt;&gt;N$4),"N/A",COUNTIFS($L$6:$L$120,N$4,$H$6:$H$120,"&gt;="&amp;12,$I$6:$I$120,"&gt;"&amp;$I42)+1)</f>
        <v>N/A</v>
      </c>
      <c r="O42" s="31" t="str">
        <f>IF(OR($H42&lt;12,$L42&lt;&gt;O$4),"N/A",COUNTIFS($L$6:$L$120,O$4,$H$6:$H$120,"&gt;="&amp;12,$I$6:$I$120,"&gt;"&amp;$I42)+1)</f>
        <v>N/A</v>
      </c>
      <c r="P42" s="32">
        <f>IF(OR($H42&lt;4,$L42&lt;&gt;P$4,$K42&lt;&gt;P$5),"",COUNTIFS($L$6:$L$120,P$4,$K$6:$K$120,P$5,$H$6:$H$120,"&gt;="&amp;4,$I$6:$I$120,"&gt;"&amp;$I42)+1)</f>
        <v>5</v>
      </c>
      <c r="Q42" s="33" t="str">
        <f>IF(OR($H42&lt;12,$L42&lt;&gt;Q$4,$K42&lt;&gt;Q$5),"",COUNTIFS($L$6:$L$120,Q$4,$K$6:$K$120,Q$5,$H$6:$H$120,"&gt;="&amp;12,$I$6:$I$120,"&gt;"&amp;$I42)+1)</f>
        <v/>
      </c>
      <c r="R42" s="32" t="str">
        <f>IF(OR($H42&lt;4,$L42&lt;&gt;R$4,$K42&lt;&gt;R$5),"",COUNTIFS($L$6:$L$120,R$4,$K$6:$K$120,R$5,$H$6:$H$120,"&gt;="&amp;4,$I$6:$I$120,"&gt;"&amp;$I42)+1)</f>
        <v/>
      </c>
      <c r="S42" s="33" t="str">
        <f>IF(OR($H42&lt;12,$L42&lt;&gt;S$4,$K42&lt;&gt;S$5),"",COUNTIFS($L$6:$L$120,S$4,$K$6:$K$120,S$5,$H$6:$H$120,"&gt;="&amp;12,$I$6:$I$120,"&gt;"&amp;$I42)+1)</f>
        <v/>
      </c>
      <c r="T42">
        <f>COUNTIFS(M42:S42,"&gt;"&amp;0,M42:S42,"&lt;"&amp;4)</f>
        <v>0</v>
      </c>
    </row>
    <row r="43" spans="1:24" x14ac:dyDescent="0.3">
      <c r="A43" s="27" t="s">
        <v>35</v>
      </c>
      <c r="B43" s="28" t="s">
        <v>174</v>
      </c>
      <c r="C43" s="28">
        <v>270</v>
      </c>
      <c r="D43" s="28">
        <v>3</v>
      </c>
      <c r="E43" s="28">
        <v>1</v>
      </c>
      <c r="F43" s="28">
        <f t="shared" si="3"/>
        <v>1</v>
      </c>
      <c r="G43" s="28">
        <f t="shared" si="1"/>
        <v>90</v>
      </c>
      <c r="H43" s="28">
        <f t="shared" si="4"/>
        <v>4</v>
      </c>
      <c r="I43" s="43">
        <f t="shared" si="5"/>
        <v>360</v>
      </c>
      <c r="J43" s="43">
        <f t="shared" si="2"/>
        <v>11</v>
      </c>
      <c r="K43" s="45" t="s">
        <v>142</v>
      </c>
      <c r="L43" s="29" t="s">
        <v>3</v>
      </c>
      <c r="M43" s="30" t="str">
        <f>IF(H43&lt;12,"N/A",COUNTIFS($H$6:$H$120,"&gt;="&amp;12,$I$6:$I$120,"&gt;"&amp;$I43)+1)</f>
        <v>N/A</v>
      </c>
      <c r="N43" s="31" t="str">
        <f>IF(OR(H43&lt;12,L43&lt;&gt;N$4),"N/A",COUNTIFS($L$6:$L$120,N$4,$H$6:$H$120,"&gt;="&amp;12,$I$6:$I$120,"&gt;"&amp;$I43)+1)</f>
        <v>N/A</v>
      </c>
      <c r="O43" s="31" t="str">
        <f>IF(OR($H43&lt;12,$L43&lt;&gt;O$4),"N/A",COUNTIFS($L$6:$L$120,O$4,$H$6:$H$120,"&gt;="&amp;12,$I$6:$I$120,"&gt;"&amp;$I43)+1)</f>
        <v>N/A</v>
      </c>
      <c r="P43" s="32" t="str">
        <f>IF(OR($H43&lt;4,$L43&lt;&gt;P$4,$K43&lt;&gt;P$5),"",COUNTIFS($L$6:$L$120,P$4,$K$6:$K$120,P$5,$H$6:$H$120,"&gt;="&amp;4,$I$6:$I$120,"&gt;"&amp;$I43)+1)</f>
        <v/>
      </c>
      <c r="Q43" s="33" t="str">
        <f>IF(OR($H43&lt;12,$L43&lt;&gt;Q$4,$K43&lt;&gt;Q$5),"",COUNTIFS($L$6:$L$120,Q$4,$K$6:$K$120,Q$5,$H$6:$H$120,"&gt;="&amp;12,$I$6:$I$120,"&gt;"&amp;$I43)+1)</f>
        <v/>
      </c>
      <c r="R43" s="32" t="str">
        <f>IF(OR($H43&lt;4,$L43&lt;&gt;R$4,$K43&lt;&gt;R$5),"",COUNTIFS($L$6:$L$120,R$4,$K$6:$K$120,R$5,$H$6:$H$120,"&gt;="&amp;4,$I$6:$I$120,"&gt;"&amp;$I43)+1)</f>
        <v/>
      </c>
      <c r="S43" s="33" t="str">
        <f>IF(OR($H43&lt;12,$L43&lt;&gt;S$4,$K43&lt;&gt;S$5),"",COUNTIFS($L$6:$L$120,S$4,$K$6:$K$120,S$5,$H$6:$H$120,"&gt;="&amp;12,$I$6:$I$120,"&gt;"&amp;$I43)+1)</f>
        <v/>
      </c>
      <c r="T43">
        <f>COUNTIFS(M43:S43,"&gt;"&amp;0,M43:S43,"&lt;"&amp;4)</f>
        <v>0</v>
      </c>
    </row>
    <row r="44" spans="1:24" x14ac:dyDescent="0.3">
      <c r="A44" s="27" t="s">
        <v>55</v>
      </c>
      <c r="B44" s="28" t="s">
        <v>175</v>
      </c>
      <c r="C44" s="28">
        <v>175</v>
      </c>
      <c r="D44" s="28">
        <v>2</v>
      </c>
      <c r="E44" s="28">
        <v>2</v>
      </c>
      <c r="F44" s="28">
        <f t="shared" si="3"/>
        <v>2</v>
      </c>
      <c r="G44" s="28">
        <f t="shared" si="1"/>
        <v>175</v>
      </c>
      <c r="H44" s="28">
        <f t="shared" si="4"/>
        <v>4</v>
      </c>
      <c r="I44" s="43">
        <f t="shared" si="5"/>
        <v>350</v>
      </c>
      <c r="J44" s="43">
        <f t="shared" si="2"/>
        <v>13.5</v>
      </c>
      <c r="K44" s="45" t="s">
        <v>142</v>
      </c>
      <c r="L44" s="29" t="s">
        <v>2</v>
      </c>
      <c r="M44" s="30" t="str">
        <f>IF(H44&lt;12,"N/A",COUNTIFS($H$6:$H$120,"&gt;="&amp;12,$I$6:$I$120,"&gt;"&amp;$I44)+1)</f>
        <v>N/A</v>
      </c>
      <c r="N44" s="31" t="str">
        <f>IF(OR(H44&lt;12,L44&lt;&gt;N$4),"N/A",COUNTIFS($L$6:$L$120,N$4,$H$6:$H$120,"&gt;="&amp;12,$I$6:$I$120,"&gt;"&amp;$I44)+1)</f>
        <v>N/A</v>
      </c>
      <c r="O44" s="31" t="str">
        <f>IF(OR($H44&lt;12,$L44&lt;&gt;O$4),"N/A",COUNTIFS($L$6:$L$120,O$4,$H$6:$H$120,"&gt;="&amp;12,$I$6:$I$120,"&gt;"&amp;$I44)+1)</f>
        <v>N/A</v>
      </c>
      <c r="P44" s="32" t="str">
        <f>IF(OR($H44&lt;4,$L44&lt;&gt;P$4,$K44&lt;&gt;P$5),"",COUNTIFS($L$6:$L$120,P$4,$K$6:$K$120,P$5,$H$6:$H$120,"&gt;="&amp;4,$I$6:$I$120,"&gt;"&amp;$I44)+1)</f>
        <v/>
      </c>
      <c r="Q44" s="33" t="str">
        <f>IF(OR($H44&lt;12,$L44&lt;&gt;Q$4,$K44&lt;&gt;Q$5),"",COUNTIFS($L$6:$L$120,Q$4,$K$6:$K$120,Q$5,$H$6:$H$120,"&gt;="&amp;12,$I$6:$I$120,"&gt;"&amp;$I44)+1)</f>
        <v/>
      </c>
      <c r="R44" s="32" t="str">
        <f>IF(OR($H44&lt;4,$L44&lt;&gt;R$4,$K44&lt;&gt;R$5),"",COUNTIFS($L$6:$L$120,R$4,$K$6:$K$120,R$5,$H$6:$H$120,"&gt;="&amp;4,$I$6:$I$120,"&gt;"&amp;$I44)+1)</f>
        <v/>
      </c>
      <c r="S44" s="33" t="str">
        <f>IF(OR($H44&lt;12,$L44&lt;&gt;S$4,$K44&lt;&gt;S$5),"",COUNTIFS($L$6:$L$120,S$4,$K$6:$K$120,S$5,$H$6:$H$120,"&gt;="&amp;12,$I$6:$I$120,"&gt;"&amp;$I44)+1)</f>
        <v/>
      </c>
      <c r="T44">
        <f>COUNTIFS(M44:S44,"&gt;"&amp;0,M44:S44,"&lt;"&amp;4)</f>
        <v>0</v>
      </c>
    </row>
    <row r="45" spans="1:24" x14ac:dyDescent="0.3">
      <c r="A45" s="27" t="s">
        <v>60</v>
      </c>
      <c r="B45" s="28" t="s">
        <v>176</v>
      </c>
      <c r="C45" s="28">
        <v>172</v>
      </c>
      <c r="D45" s="28">
        <v>2</v>
      </c>
      <c r="E45" s="28">
        <v>2</v>
      </c>
      <c r="F45" s="28">
        <f t="shared" si="3"/>
        <v>2</v>
      </c>
      <c r="G45" s="28">
        <f t="shared" si="1"/>
        <v>172</v>
      </c>
      <c r="H45" s="28">
        <f t="shared" si="4"/>
        <v>4</v>
      </c>
      <c r="I45" s="43">
        <f t="shared" si="5"/>
        <v>344</v>
      </c>
      <c r="J45" s="43">
        <f t="shared" si="2"/>
        <v>15</v>
      </c>
      <c r="K45" s="45" t="s">
        <v>142</v>
      </c>
      <c r="L45" s="29" t="s">
        <v>3</v>
      </c>
      <c r="M45" s="30" t="str">
        <f>IF(H45&lt;12,"N/A",COUNTIFS($H$6:$H$120,"&gt;="&amp;12,$I$6:$I$120,"&gt;"&amp;$I45)+1)</f>
        <v>N/A</v>
      </c>
      <c r="N45" s="31" t="str">
        <f>IF(OR(H45&lt;12,L45&lt;&gt;N$4),"N/A",COUNTIFS($L$6:$L$120,N$4,$H$6:$H$120,"&gt;="&amp;12,$I$6:$I$120,"&gt;"&amp;$I45)+1)</f>
        <v>N/A</v>
      </c>
      <c r="O45" s="31" t="str">
        <f>IF(OR($H45&lt;12,$L45&lt;&gt;O$4),"N/A",COUNTIFS($L$6:$L$120,O$4,$H$6:$H$120,"&gt;="&amp;12,$I$6:$I$120,"&gt;"&amp;$I45)+1)</f>
        <v>N/A</v>
      </c>
      <c r="P45" s="32" t="str">
        <f>IF(OR($H45&lt;4,$L45&lt;&gt;P$4,$K45&lt;&gt;P$5),"",COUNTIFS($L$6:$L$120,P$4,$K$6:$K$120,P$5,$H$6:$H$120,"&gt;="&amp;4,$I$6:$I$120,"&gt;"&amp;$I45)+1)</f>
        <v/>
      </c>
      <c r="Q45" s="33" t="str">
        <f>IF(OR($H45&lt;12,$L45&lt;&gt;Q$4,$K45&lt;&gt;Q$5),"",COUNTIFS($L$6:$L$120,Q$4,$K$6:$K$120,Q$5,$H$6:$H$120,"&gt;="&amp;12,$I$6:$I$120,"&gt;"&amp;$I45)+1)</f>
        <v/>
      </c>
      <c r="R45" s="32" t="str">
        <f>IF(OR($H45&lt;4,$L45&lt;&gt;R$4,$K45&lt;&gt;R$5),"",COUNTIFS($L$6:$L$120,R$4,$K$6:$K$120,R$5,$H$6:$H$120,"&gt;="&amp;4,$I$6:$I$120,"&gt;"&amp;$I45)+1)</f>
        <v/>
      </c>
      <c r="S45" s="33" t="str">
        <f>IF(OR($H45&lt;12,$L45&lt;&gt;S$4,$K45&lt;&gt;S$5),"",COUNTIFS($L$6:$L$120,S$4,$K$6:$K$120,S$5,$H$6:$H$120,"&gt;="&amp;12,$I$6:$I$120,"&gt;"&amp;$I45)+1)</f>
        <v/>
      </c>
      <c r="T45">
        <f>COUNTIFS(M45:S45,"&gt;"&amp;0,M45:S45,"&lt;"&amp;4)</f>
        <v>0</v>
      </c>
      <c r="X45" t="s">
        <v>22</v>
      </c>
    </row>
    <row r="46" spans="1:24" x14ac:dyDescent="0.3">
      <c r="A46" s="27" t="s">
        <v>38</v>
      </c>
      <c r="B46" s="28" t="s">
        <v>177</v>
      </c>
      <c r="C46" s="28">
        <v>298</v>
      </c>
      <c r="D46" s="28">
        <v>3</v>
      </c>
      <c r="E46" s="28">
        <v>0</v>
      </c>
      <c r="F46" s="28">
        <f t="shared" si="3"/>
        <v>0</v>
      </c>
      <c r="G46" s="28">
        <f t="shared" si="1"/>
        <v>0</v>
      </c>
      <c r="H46" s="28">
        <f t="shared" si="4"/>
        <v>3</v>
      </c>
      <c r="I46" s="43">
        <f t="shared" si="5"/>
        <v>298</v>
      </c>
      <c r="J46" s="43">
        <f t="shared" si="2"/>
        <v>1.6666666666666714</v>
      </c>
      <c r="K46" s="45" t="s">
        <v>137</v>
      </c>
      <c r="L46" s="29" t="s">
        <v>3</v>
      </c>
      <c r="M46" s="30" t="str">
        <f>IF(H46&lt;12,"N/A",COUNTIFS($H$6:$H$120,"&gt;="&amp;12,$I$6:$I$120,"&gt;"&amp;$I46)+1)</f>
        <v>N/A</v>
      </c>
      <c r="N46" s="31" t="str">
        <f>IF(OR(H46&lt;12,L46&lt;&gt;N$4),"N/A",COUNTIFS($L$6:$L$120,N$4,$H$6:$H$120,"&gt;="&amp;12,$I$6:$I$120,"&gt;"&amp;$I46)+1)</f>
        <v>N/A</v>
      </c>
      <c r="O46" s="31" t="str">
        <f>IF(OR($H46&lt;12,$L46&lt;&gt;O$4),"N/A",COUNTIFS($L$6:$L$120,O$4,$H$6:$H$120,"&gt;="&amp;12,$I$6:$I$120,"&gt;"&amp;$I46)+1)</f>
        <v>N/A</v>
      </c>
      <c r="P46" s="32" t="str">
        <f>IF(OR($H46&lt;4,$L46&lt;&gt;P$4,$K46&lt;&gt;P$5),"",COUNTIFS($L$6:$L$120,P$4,$K$6:$K$120,P$5,$H$6:$H$120,"&gt;="&amp;4,$I$6:$I$120,"&gt;"&amp;$I46)+1)</f>
        <v/>
      </c>
      <c r="Q46" s="33" t="str">
        <f>IF(OR($H46&lt;12,$L46&lt;&gt;Q$4,$K46&lt;&gt;Q$5),"",COUNTIFS($L$6:$L$120,Q$4,$K$6:$K$120,Q$5,$H$6:$H$120,"&gt;="&amp;12,$I$6:$I$120,"&gt;"&amp;$I46)+1)</f>
        <v/>
      </c>
      <c r="R46" s="32" t="str">
        <f>IF(OR($H46&lt;4,$L46&lt;&gt;R$4,$K46&lt;&gt;R$5),"",COUNTIFS($L$6:$L$120,R$4,$K$6:$K$120,R$5,$H$6:$H$120,"&gt;="&amp;4,$I$6:$I$120,"&gt;"&amp;$I46)+1)</f>
        <v/>
      </c>
      <c r="S46" s="33" t="str">
        <f>IF(OR($H46&lt;12,$L46&lt;&gt;S$4,$K46&lt;&gt;S$5),"",COUNTIFS($L$6:$L$120,S$4,$K$6:$K$120,S$5,$H$6:$H$120,"&gt;="&amp;12,$I$6:$I$120,"&gt;"&amp;$I46)+1)</f>
        <v/>
      </c>
      <c r="T46">
        <f>COUNTIFS(M46:S46,"&gt;"&amp;0,M46:S46,"&lt;"&amp;4)</f>
        <v>0</v>
      </c>
    </row>
    <row r="47" spans="1:24" x14ac:dyDescent="0.3">
      <c r="A47" s="27" t="s">
        <v>136</v>
      </c>
      <c r="B47" s="28" t="s">
        <v>178</v>
      </c>
      <c r="C47" s="28">
        <v>99</v>
      </c>
      <c r="D47" s="28">
        <v>1</v>
      </c>
      <c r="E47" s="28">
        <v>5</v>
      </c>
      <c r="F47" s="28">
        <f t="shared" si="3"/>
        <v>2</v>
      </c>
      <c r="G47" s="28">
        <f t="shared" si="1"/>
        <v>198</v>
      </c>
      <c r="H47" s="28">
        <f t="shared" si="4"/>
        <v>3</v>
      </c>
      <c r="I47" s="43">
        <f t="shared" si="5"/>
        <v>297</v>
      </c>
      <c r="J47" s="43">
        <f t="shared" si="2"/>
        <v>2</v>
      </c>
      <c r="K47" s="45" t="s">
        <v>142</v>
      </c>
      <c r="L47" s="29" t="s">
        <v>3</v>
      </c>
      <c r="M47" s="30" t="str">
        <f>IF(H47&lt;12,"N/A",COUNTIFS($H$6:$H$120,"&gt;="&amp;12,$I$6:$I$120,"&gt;"&amp;$I47)+1)</f>
        <v>N/A</v>
      </c>
      <c r="N47" s="31" t="str">
        <f>IF(OR(H47&lt;12,L47&lt;&gt;N$4),"N/A",COUNTIFS($L$6:$L$120,N$4,$H$6:$H$120,"&gt;="&amp;12,$I$6:$I$120,"&gt;"&amp;$I47)+1)</f>
        <v>N/A</v>
      </c>
      <c r="O47" s="31" t="str">
        <f>IF(OR($H47&lt;12,$L47&lt;&gt;O$4),"N/A",COUNTIFS($L$6:$L$120,O$4,$H$6:$H$120,"&gt;="&amp;12,$I$6:$I$120,"&gt;"&amp;$I47)+1)</f>
        <v>N/A</v>
      </c>
      <c r="P47" s="32" t="str">
        <f>IF(OR($H47&lt;4,$L47&lt;&gt;P$4,$K47&lt;&gt;P$5),"",COUNTIFS($L$6:$L$120,P$4,$K$6:$K$120,P$5,$H$6:$H$120,"&gt;="&amp;4,$I$6:$I$120,"&gt;"&amp;$I47)+1)</f>
        <v/>
      </c>
      <c r="Q47" s="33" t="str">
        <f>IF(OR($H47&lt;12,$L47&lt;&gt;Q$4,$K47&lt;&gt;Q$5),"",COUNTIFS($L$6:$L$120,Q$4,$K$6:$K$120,Q$5,$H$6:$H$120,"&gt;="&amp;12,$I$6:$I$120,"&gt;"&amp;$I47)+1)</f>
        <v/>
      </c>
      <c r="R47" s="32" t="str">
        <f>IF(OR($H47&lt;4,$L47&lt;&gt;R$4,$K47&lt;&gt;R$5),"",COUNTIFS($L$6:$L$120,R$4,$K$6:$K$120,R$5,$H$6:$H$120,"&gt;="&amp;4,$I$6:$I$120,"&gt;"&amp;$I47)+1)</f>
        <v/>
      </c>
      <c r="S47" s="33" t="str">
        <f>IF(OR($H47&lt;12,$L47&lt;&gt;S$4,$K47&lt;&gt;S$5),"",COUNTIFS($L$6:$L$120,S$4,$K$6:$K$120,S$5,$H$6:$H$120,"&gt;="&amp;12,$I$6:$I$120,"&gt;"&amp;$I47)+1)</f>
        <v/>
      </c>
      <c r="T47">
        <f>COUNTIFS(M47:S47,"&gt;"&amp;0,M47:S47,"&lt;"&amp;4)</f>
        <v>0</v>
      </c>
    </row>
    <row r="48" spans="1:24" x14ac:dyDescent="0.3">
      <c r="A48" s="27" t="s">
        <v>62</v>
      </c>
      <c r="B48" s="28" t="s">
        <v>179</v>
      </c>
      <c r="C48" s="28">
        <v>98</v>
      </c>
      <c r="D48" s="28">
        <v>1</v>
      </c>
      <c r="E48" s="28">
        <v>4</v>
      </c>
      <c r="F48" s="28">
        <f t="shared" si="3"/>
        <v>2</v>
      </c>
      <c r="G48" s="28">
        <f t="shared" si="1"/>
        <v>196</v>
      </c>
      <c r="H48" s="28">
        <f t="shared" si="4"/>
        <v>3</v>
      </c>
      <c r="I48" s="43">
        <f t="shared" si="5"/>
        <v>294</v>
      </c>
      <c r="J48" s="43">
        <f t="shared" si="2"/>
        <v>3</v>
      </c>
      <c r="K48" s="45" t="s">
        <v>142</v>
      </c>
      <c r="L48" s="29" t="s">
        <v>2</v>
      </c>
      <c r="M48" s="30" t="str">
        <f>IF(H48&lt;12,"N/A",COUNTIFS($H$6:$H$120,"&gt;="&amp;12,$I$6:$I$120,"&gt;"&amp;$I48)+1)</f>
        <v>N/A</v>
      </c>
      <c r="N48" s="31" t="str">
        <f>IF(OR(H48&lt;12,L48&lt;&gt;N$4),"N/A",COUNTIFS($L$6:$L$120,N$4,$H$6:$H$120,"&gt;="&amp;12,$I$6:$I$120,"&gt;"&amp;$I48)+1)</f>
        <v>N/A</v>
      </c>
      <c r="O48" s="31" t="str">
        <f>IF(OR($H48&lt;12,$L48&lt;&gt;O$4),"N/A",COUNTIFS($L$6:$L$120,O$4,$H$6:$H$120,"&gt;="&amp;12,$I$6:$I$120,"&gt;"&amp;$I48)+1)</f>
        <v>N/A</v>
      </c>
      <c r="P48" s="32" t="str">
        <f>IF(OR($H48&lt;4,$L48&lt;&gt;P$4,$K48&lt;&gt;P$5),"",COUNTIFS($L$6:$L$120,P$4,$K$6:$K$120,P$5,$H$6:$H$120,"&gt;="&amp;4,$I$6:$I$120,"&gt;"&amp;$I48)+1)</f>
        <v/>
      </c>
      <c r="Q48" s="33" t="str">
        <f>IF(OR($H48&lt;12,$L48&lt;&gt;Q$4,$K48&lt;&gt;Q$5),"",COUNTIFS($L$6:$L$120,Q$4,$K$6:$K$120,Q$5,$H$6:$H$120,"&gt;="&amp;12,$I$6:$I$120,"&gt;"&amp;$I48)+1)</f>
        <v/>
      </c>
      <c r="R48" s="32" t="str">
        <f>IF(OR($H48&lt;4,$L48&lt;&gt;R$4,$K48&lt;&gt;R$5),"",COUNTIFS($L$6:$L$120,R$4,$K$6:$K$120,R$5,$H$6:$H$120,"&gt;="&amp;4,$I$6:$I$120,"&gt;"&amp;$I48)+1)</f>
        <v/>
      </c>
      <c r="S48" s="33" t="str">
        <f>IF(OR($H48&lt;12,$L48&lt;&gt;S$4,$K48&lt;&gt;S$5),"",COUNTIFS($L$6:$L$120,S$4,$K$6:$K$120,S$5,$H$6:$H$120,"&gt;="&amp;12,$I$6:$I$120,"&gt;"&amp;$I48)+1)</f>
        <v/>
      </c>
      <c r="T48">
        <f>COUNTIFS(M48:S48,"&gt;"&amp;0,M48:S48,"&lt;"&amp;4)</f>
        <v>0</v>
      </c>
    </row>
    <row r="49" spans="1:21" x14ac:dyDescent="0.3">
      <c r="A49" s="27" t="s">
        <v>56</v>
      </c>
      <c r="B49" s="28" t="s">
        <v>180</v>
      </c>
      <c r="C49" s="28">
        <v>97</v>
      </c>
      <c r="D49" s="28">
        <v>1</v>
      </c>
      <c r="E49" s="28">
        <v>5</v>
      </c>
      <c r="F49" s="28">
        <f t="shared" si="3"/>
        <v>2</v>
      </c>
      <c r="G49" s="28">
        <f t="shared" si="1"/>
        <v>194</v>
      </c>
      <c r="H49" s="28">
        <f t="shared" si="4"/>
        <v>3</v>
      </c>
      <c r="I49" s="43">
        <f t="shared" si="5"/>
        <v>291</v>
      </c>
      <c r="J49" s="43">
        <f t="shared" si="2"/>
        <v>4</v>
      </c>
      <c r="K49" s="45" t="s">
        <v>142</v>
      </c>
      <c r="L49" s="29" t="s">
        <v>3</v>
      </c>
      <c r="M49" s="30" t="str">
        <f>IF(H49&lt;12,"N/A",COUNTIFS($H$6:$H$120,"&gt;="&amp;12,$I$6:$I$120,"&gt;"&amp;$I49)+1)</f>
        <v>N/A</v>
      </c>
      <c r="N49" s="31" t="str">
        <f>IF(OR(H49&lt;12,L49&lt;&gt;N$4),"N/A",COUNTIFS($L$6:$L$120,N$4,$H$6:$H$120,"&gt;="&amp;12,$I$6:$I$120,"&gt;"&amp;$I49)+1)</f>
        <v>N/A</v>
      </c>
      <c r="O49" s="31" t="str">
        <f>IF(OR($H49&lt;12,$L49&lt;&gt;O$4),"N/A",COUNTIFS($L$6:$L$120,O$4,$H$6:$H$120,"&gt;="&amp;12,$I$6:$I$120,"&gt;"&amp;$I49)+1)</f>
        <v>N/A</v>
      </c>
      <c r="P49" s="32" t="str">
        <f>IF(OR($H49&lt;4,$L49&lt;&gt;P$4,$K49&lt;&gt;P$5),"",COUNTIFS($L$6:$L$120,P$4,$K$6:$K$120,P$5,$H$6:$H$120,"&gt;="&amp;4,$I$6:$I$120,"&gt;"&amp;$I49)+1)</f>
        <v/>
      </c>
      <c r="Q49" s="33" t="str">
        <f>IF(OR($H49&lt;12,$L49&lt;&gt;Q$4,$K49&lt;&gt;Q$5),"",COUNTIFS($L$6:$L$120,Q$4,$K$6:$K$120,Q$5,$H$6:$H$120,"&gt;="&amp;12,$I$6:$I$120,"&gt;"&amp;$I49)+1)</f>
        <v/>
      </c>
      <c r="R49" s="32" t="str">
        <f>IF(OR($H49&lt;4,$L49&lt;&gt;R$4,$K49&lt;&gt;R$5),"",COUNTIFS($L$6:$L$120,R$4,$K$6:$K$120,R$5,$H$6:$H$120,"&gt;="&amp;4,$I$6:$I$120,"&gt;"&amp;$I49)+1)</f>
        <v/>
      </c>
      <c r="S49" s="33" t="str">
        <f>IF(OR($H49&lt;12,$L49&lt;&gt;S$4,$K49&lt;&gt;S$5),"",COUNTIFS($L$6:$L$120,S$4,$K$6:$K$120,S$5,$H$6:$H$120,"&gt;="&amp;12,$I$6:$I$120,"&gt;"&amp;$I49)+1)</f>
        <v/>
      </c>
      <c r="T49">
        <f>COUNTIFS(M49:S49,"&gt;"&amp;0,M49:S49,"&lt;"&amp;4)</f>
        <v>0</v>
      </c>
    </row>
    <row r="50" spans="1:21" x14ac:dyDescent="0.3">
      <c r="A50" s="27" t="s">
        <v>99</v>
      </c>
      <c r="B50" s="28" t="s">
        <v>181</v>
      </c>
      <c r="C50" s="28">
        <v>289</v>
      </c>
      <c r="D50" s="28">
        <v>3</v>
      </c>
      <c r="E50" s="28">
        <v>2</v>
      </c>
      <c r="F50" s="28">
        <f t="shared" si="3"/>
        <v>2</v>
      </c>
      <c r="G50" s="28">
        <f t="shared" si="1"/>
        <v>192.67</v>
      </c>
      <c r="H50" s="28">
        <f t="shared" si="4"/>
        <v>5</v>
      </c>
      <c r="I50" s="43">
        <f t="shared" si="5"/>
        <v>481.66999999999996</v>
      </c>
      <c r="J50" s="43">
        <f t="shared" si="2"/>
        <v>4.666000000000011</v>
      </c>
      <c r="K50" s="45" t="s">
        <v>142</v>
      </c>
      <c r="L50" s="29" t="s">
        <v>2</v>
      </c>
      <c r="M50" s="30" t="str">
        <f>IF(H50&lt;12,"N/A",COUNTIFS($H$6:$H$120,"&gt;="&amp;12,$I$6:$I$120,"&gt;"&amp;$I50)+1)</f>
        <v>N/A</v>
      </c>
      <c r="N50" s="31" t="str">
        <f>IF(OR(H50&lt;12,L50&lt;&gt;N$4),"N/A",COUNTIFS($L$6:$L$120,N$4,$H$6:$H$120,"&gt;="&amp;12,$I$6:$I$120,"&gt;"&amp;$I50)+1)</f>
        <v>N/A</v>
      </c>
      <c r="O50" s="31" t="str">
        <f>IF(OR($H50&lt;12,$L50&lt;&gt;O$4),"N/A",COUNTIFS($L$6:$L$120,O$4,$H$6:$H$120,"&gt;="&amp;12,$I$6:$I$120,"&gt;"&amp;$I50)+1)</f>
        <v>N/A</v>
      </c>
      <c r="P50" s="32" t="str">
        <f>IF(OR($H50&lt;4,$L50&lt;&gt;P$4,$K50&lt;&gt;P$5),"",COUNTIFS($L$6:$L$120,P$4,$K$6:$K$120,P$5,$H$6:$H$120,"&gt;="&amp;4,$I$6:$I$120,"&gt;"&amp;$I50)+1)</f>
        <v/>
      </c>
      <c r="Q50" s="33" t="str">
        <f>IF(OR($H50&lt;12,$L50&lt;&gt;Q$4,$K50&lt;&gt;Q$5),"",COUNTIFS($L$6:$L$120,Q$4,$K$6:$K$120,Q$5,$H$6:$H$120,"&gt;="&amp;12,$I$6:$I$120,"&gt;"&amp;$I50)+1)</f>
        <v/>
      </c>
      <c r="R50" s="32" t="str">
        <f>IF(OR($H50&lt;4,$L50&lt;&gt;R$4,$K50&lt;&gt;R$5),"",COUNTIFS($L$6:$L$120,R$4,$K$6:$K$120,R$5,$H$6:$H$120,"&gt;="&amp;4,$I$6:$I$120,"&gt;"&amp;$I50)+1)</f>
        <v/>
      </c>
      <c r="S50" s="33" t="str">
        <f>IF(OR($H50&lt;12,$L50&lt;&gt;S$4,$K50&lt;&gt;S$5),"",COUNTIFS($L$6:$L$120,S$4,$K$6:$K$120,S$5,$H$6:$H$120,"&gt;="&amp;12,$I$6:$I$120,"&gt;"&amp;$I50)+1)</f>
        <v/>
      </c>
      <c r="T50">
        <f>COUNTIFS(M50:S50,"&gt;"&amp;0,M50:S50,"&lt;"&amp;4)</f>
        <v>0</v>
      </c>
    </row>
    <row r="51" spans="1:21" x14ac:dyDescent="0.3">
      <c r="A51" s="27" t="s">
        <v>63</v>
      </c>
      <c r="B51" s="28" t="s">
        <v>182</v>
      </c>
      <c r="C51" s="28">
        <v>284</v>
      </c>
      <c r="D51" s="28">
        <v>3</v>
      </c>
      <c r="E51" s="28">
        <v>0</v>
      </c>
      <c r="F51" s="28">
        <f t="shared" si="3"/>
        <v>0</v>
      </c>
      <c r="G51" s="28">
        <f t="shared" si="1"/>
        <v>0</v>
      </c>
      <c r="H51" s="28">
        <f t="shared" si="4"/>
        <v>3</v>
      </c>
      <c r="I51" s="43">
        <f t="shared" si="5"/>
        <v>284</v>
      </c>
      <c r="J51" s="43">
        <f t="shared" si="2"/>
        <v>6.3333333333333286</v>
      </c>
      <c r="K51" s="45" t="s">
        <v>142</v>
      </c>
      <c r="L51" s="29" t="s">
        <v>2</v>
      </c>
      <c r="M51" s="30" t="str">
        <f>IF(H51&lt;12,"N/A",COUNTIFS($H$6:$H$120,"&gt;="&amp;12,$I$6:$I$120,"&gt;"&amp;$I51)+1)</f>
        <v>N/A</v>
      </c>
      <c r="N51" s="31" t="str">
        <f>IF(OR(H51&lt;12,L51&lt;&gt;N$4),"N/A",COUNTIFS($L$6:$L$120,N$4,$H$6:$H$120,"&gt;="&amp;12,$I$6:$I$120,"&gt;"&amp;$I51)+1)</f>
        <v>N/A</v>
      </c>
      <c r="O51" s="31" t="str">
        <f>IF(OR($H51&lt;12,$L51&lt;&gt;O$4),"N/A",COUNTIFS($L$6:$L$120,O$4,$H$6:$H$120,"&gt;="&amp;12,$I$6:$I$120,"&gt;"&amp;$I51)+1)</f>
        <v>N/A</v>
      </c>
      <c r="P51" s="32" t="str">
        <f>IF(OR($H51&lt;4,$L51&lt;&gt;P$4,$K51&lt;&gt;P$5),"",COUNTIFS($L$6:$L$120,P$4,$K$6:$K$120,P$5,$H$6:$H$120,"&gt;="&amp;4,$I$6:$I$120,"&gt;"&amp;$I51)+1)</f>
        <v/>
      </c>
      <c r="Q51" s="33" t="str">
        <f>IF(OR($H51&lt;12,$L51&lt;&gt;Q$4,$K51&lt;&gt;Q$5),"",COUNTIFS($L$6:$L$120,Q$4,$K$6:$K$120,Q$5,$H$6:$H$120,"&gt;="&amp;12,$I$6:$I$120,"&gt;"&amp;$I51)+1)</f>
        <v/>
      </c>
      <c r="R51" s="32" t="str">
        <f>IF(OR($H51&lt;4,$L51&lt;&gt;R$4,$K51&lt;&gt;R$5),"",COUNTIFS($L$6:$L$120,R$4,$K$6:$K$120,R$5,$H$6:$H$120,"&gt;="&amp;4,$I$6:$I$120,"&gt;"&amp;$I51)+1)</f>
        <v/>
      </c>
      <c r="S51" s="33" t="str">
        <f>IF(OR($H51&lt;12,$L51&lt;&gt;S$4,$K51&lt;&gt;S$5),"",COUNTIFS($L$6:$L$120,S$4,$K$6:$K$120,S$5,$H$6:$H$120,"&gt;="&amp;12,$I$6:$I$120,"&gt;"&amp;$I51)+1)</f>
        <v/>
      </c>
      <c r="T51">
        <f>COUNTIFS(M51:S51,"&gt;"&amp;0,M51:S51,"&lt;"&amp;4)</f>
        <v>0</v>
      </c>
    </row>
    <row r="52" spans="1:21" x14ac:dyDescent="0.3">
      <c r="A52" s="27" t="s">
        <v>49</v>
      </c>
      <c r="B52" s="28" t="s">
        <v>183</v>
      </c>
      <c r="C52" s="28">
        <v>179</v>
      </c>
      <c r="D52" s="28">
        <v>2</v>
      </c>
      <c r="E52" s="28">
        <v>1</v>
      </c>
      <c r="F52" s="28">
        <f t="shared" si="3"/>
        <v>1</v>
      </c>
      <c r="G52" s="28">
        <f t="shared" si="1"/>
        <v>89.5</v>
      </c>
      <c r="H52" s="28">
        <f t="shared" si="4"/>
        <v>3</v>
      </c>
      <c r="I52" s="43">
        <f t="shared" si="5"/>
        <v>268.5</v>
      </c>
      <c r="J52" s="43">
        <f t="shared" si="2"/>
        <v>11.5</v>
      </c>
      <c r="K52" s="45" t="s">
        <v>142</v>
      </c>
      <c r="L52" s="29" t="s">
        <v>2</v>
      </c>
      <c r="M52" s="30" t="str">
        <f>IF(H52&lt;12,"N/A",COUNTIFS($H$6:$H$120,"&gt;="&amp;12,$I$6:$I$120,"&gt;"&amp;$I52)+1)</f>
        <v>N/A</v>
      </c>
      <c r="N52" s="31" t="str">
        <f>IF(OR(H52&lt;12,L52&lt;&gt;N$4),"N/A",COUNTIFS($L$6:$L$120,N$4,$H$6:$H$120,"&gt;="&amp;12,$I$6:$I$120,"&gt;"&amp;$I52)+1)</f>
        <v>N/A</v>
      </c>
      <c r="O52" s="31" t="str">
        <f>IF(OR($H52&lt;12,$L52&lt;&gt;O$4),"N/A",COUNTIFS($L$6:$L$120,O$4,$H$6:$H$120,"&gt;="&amp;12,$I$6:$I$120,"&gt;"&amp;$I52)+1)</f>
        <v>N/A</v>
      </c>
      <c r="P52" s="32" t="str">
        <f>IF(OR($H52&lt;4,$L52&lt;&gt;P$4,$K52&lt;&gt;P$5),"",COUNTIFS($L$6:$L$120,P$4,$K$6:$K$120,P$5,$H$6:$H$120,"&gt;="&amp;4,$I$6:$I$120,"&gt;"&amp;$I52)+1)</f>
        <v/>
      </c>
      <c r="Q52" s="33" t="str">
        <f>IF(OR($H52&lt;12,$L52&lt;&gt;Q$4,$K52&lt;&gt;Q$5),"",COUNTIFS($L$6:$L$120,Q$4,$K$6:$K$120,Q$5,$H$6:$H$120,"&gt;="&amp;12,$I$6:$I$120,"&gt;"&amp;$I52)+1)</f>
        <v/>
      </c>
      <c r="R52" s="32" t="str">
        <f>IF(OR($H52&lt;4,$L52&lt;&gt;R$4,$K52&lt;&gt;R$5),"",COUNTIFS($L$6:$L$120,R$4,$K$6:$K$120,R$5,$H$6:$H$120,"&gt;="&amp;4,$I$6:$I$120,"&gt;"&amp;$I52)+1)</f>
        <v/>
      </c>
      <c r="S52" s="33" t="str">
        <f>IF(OR($H52&lt;12,$L52&lt;&gt;S$4,$K52&lt;&gt;S$5),"",COUNTIFS($L$6:$L$120,S$4,$K$6:$K$120,S$5,$H$6:$H$120,"&gt;="&amp;12,$I$6:$I$120,"&gt;"&amp;$I52)+1)</f>
        <v/>
      </c>
      <c r="T52">
        <f>COUNTIFS(M52:S52,"&gt;"&amp;0,M52:S52,"&lt;"&amp;4)</f>
        <v>0</v>
      </c>
    </row>
    <row r="53" spans="1:21" x14ac:dyDescent="0.3">
      <c r="A53" s="27" t="s">
        <v>61</v>
      </c>
      <c r="B53" s="28" t="s">
        <v>184</v>
      </c>
      <c r="C53" s="28">
        <v>174</v>
      </c>
      <c r="D53" s="28">
        <v>2</v>
      </c>
      <c r="E53" s="28">
        <v>1</v>
      </c>
      <c r="F53" s="28">
        <f t="shared" si="3"/>
        <v>1</v>
      </c>
      <c r="G53" s="28">
        <f t="shared" si="1"/>
        <v>87</v>
      </c>
      <c r="H53" s="28">
        <f t="shared" si="4"/>
        <v>3</v>
      </c>
      <c r="I53" s="43">
        <f t="shared" si="5"/>
        <v>261</v>
      </c>
      <c r="J53" s="43">
        <f t="shared" si="2"/>
        <v>14</v>
      </c>
      <c r="K53" s="45" t="s">
        <v>142</v>
      </c>
      <c r="L53" s="29" t="s">
        <v>2</v>
      </c>
      <c r="M53" s="30" t="str">
        <f>IF(H53&lt;12,"N/A",COUNTIFS($H$6:$H$120,"&gt;="&amp;12,$I$6:$I$120,"&gt;"&amp;$I53)+1)</f>
        <v>N/A</v>
      </c>
      <c r="N53" s="31" t="str">
        <f>IF(OR(H53&lt;12,L53&lt;&gt;N$4),"N/A",COUNTIFS($L$6:$L$120,N$4,$H$6:$H$120,"&gt;="&amp;12,$I$6:$I$120,"&gt;"&amp;$I53)+1)</f>
        <v>N/A</v>
      </c>
      <c r="O53" s="31" t="str">
        <f>IF(OR($H53&lt;12,$L53&lt;&gt;O$4),"N/A",COUNTIFS($L$6:$L$120,O$4,$H$6:$H$120,"&gt;="&amp;12,$I$6:$I$120,"&gt;"&amp;$I53)+1)</f>
        <v>N/A</v>
      </c>
      <c r="P53" s="32" t="str">
        <f>IF(OR($H53&lt;4,$L53&lt;&gt;P$4,$K53&lt;&gt;P$5),"",COUNTIFS($L$6:$L$120,P$4,$K$6:$K$120,P$5,$H$6:$H$120,"&gt;="&amp;4,$I$6:$I$120,"&gt;"&amp;$I53)+1)</f>
        <v/>
      </c>
      <c r="Q53" s="33" t="str">
        <f>IF(OR($H53&lt;12,$L53&lt;&gt;Q$4,$K53&lt;&gt;Q$5),"",COUNTIFS($L$6:$L$120,Q$4,$K$6:$K$120,Q$5,$H$6:$H$120,"&gt;="&amp;12,$I$6:$I$120,"&gt;"&amp;$I53)+1)</f>
        <v/>
      </c>
      <c r="R53" s="32" t="str">
        <f>IF(OR($H53&lt;4,$L53&lt;&gt;R$4,$K53&lt;&gt;R$5),"",COUNTIFS($L$6:$L$120,R$4,$K$6:$K$120,R$5,$H$6:$H$120,"&gt;="&amp;4,$I$6:$I$120,"&gt;"&amp;$I53)+1)</f>
        <v/>
      </c>
      <c r="S53" s="33" t="str">
        <f>IF(OR($H53&lt;12,$L53&lt;&gt;S$4,$K53&lt;&gt;S$5),"",COUNTIFS($L$6:$L$120,S$4,$K$6:$K$120,S$5,$H$6:$H$120,"&gt;="&amp;12,$I$6:$I$120,"&gt;"&amp;$I53)+1)</f>
        <v/>
      </c>
      <c r="T53">
        <f>COUNTIFS(M53:S53,"&gt;"&amp;0,M53:S53,"&lt;"&amp;4)</f>
        <v>0</v>
      </c>
      <c r="U53" s="1"/>
    </row>
    <row r="54" spans="1:21" x14ac:dyDescent="0.3">
      <c r="A54" s="27" t="s">
        <v>48</v>
      </c>
      <c r="B54" s="28" t="s">
        <v>185</v>
      </c>
      <c r="C54" s="28">
        <v>100</v>
      </c>
      <c r="D54" s="28">
        <v>1</v>
      </c>
      <c r="E54" s="28">
        <v>1</v>
      </c>
      <c r="F54" s="28">
        <f t="shared" si="3"/>
        <v>1</v>
      </c>
      <c r="G54" s="28">
        <f t="shared" si="1"/>
        <v>100</v>
      </c>
      <c r="H54" s="28">
        <f t="shared" si="4"/>
        <v>2</v>
      </c>
      <c r="I54" s="43">
        <f t="shared" si="5"/>
        <v>200</v>
      </c>
      <c r="J54" s="43">
        <f t="shared" si="2"/>
        <v>1</v>
      </c>
      <c r="K54" s="45" t="s">
        <v>142</v>
      </c>
      <c r="L54" s="29" t="s">
        <v>3</v>
      </c>
      <c r="M54" s="30" t="str">
        <f>IF(H54&lt;12,"N/A",COUNTIFS($H$6:$H$120,"&gt;="&amp;12,$I$6:$I$120,"&gt;"&amp;$I54)+1)</f>
        <v>N/A</v>
      </c>
      <c r="N54" s="31" t="str">
        <f>IF(OR(H54&lt;12,L54&lt;&gt;N$4),"N/A",COUNTIFS($L$6:$L$120,N$4,$H$6:$H$120,"&gt;="&amp;12,$I$6:$I$120,"&gt;"&amp;$I54)+1)</f>
        <v>N/A</v>
      </c>
      <c r="O54" s="31" t="str">
        <f>IF(OR($H54&lt;12,$L54&lt;&gt;O$4),"N/A",COUNTIFS($L$6:$L$120,O$4,$H$6:$H$120,"&gt;="&amp;12,$I$6:$I$120,"&gt;"&amp;$I54)+1)</f>
        <v>N/A</v>
      </c>
      <c r="P54" s="32" t="str">
        <f>IF(OR($H54&lt;4,$L54&lt;&gt;P$4,$K54&lt;&gt;P$5),"",COUNTIFS($L$6:$L$120,P$4,$K$6:$K$120,P$5,$H$6:$H$120,"&gt;="&amp;4,$I$6:$I$120,"&gt;"&amp;$I54)+1)</f>
        <v/>
      </c>
      <c r="Q54" s="33" t="str">
        <f>IF(OR($H54&lt;12,$L54&lt;&gt;Q$4,$K54&lt;&gt;Q$5),"",COUNTIFS($L$6:$L$120,Q$4,$K$6:$K$120,Q$5,$H$6:$H$120,"&gt;="&amp;12,$I$6:$I$120,"&gt;"&amp;$I54)+1)</f>
        <v/>
      </c>
      <c r="R54" s="32" t="str">
        <f>IF(OR($H54&lt;4,$L54&lt;&gt;R$4,$K54&lt;&gt;R$5),"",COUNTIFS($L$6:$L$120,R$4,$K$6:$K$120,R$5,$H$6:$H$120,"&gt;="&amp;4,$I$6:$I$120,"&gt;"&amp;$I54)+1)</f>
        <v/>
      </c>
      <c r="S54" s="33" t="str">
        <f>IF(OR($H54&lt;12,$L54&lt;&gt;S$4,$K54&lt;&gt;S$5),"",COUNTIFS($L$6:$L$120,S$4,$K$6:$K$120,S$5,$H$6:$H$120,"&gt;="&amp;12,$I$6:$I$120,"&gt;"&amp;$I54)+1)</f>
        <v/>
      </c>
      <c r="T54">
        <f>COUNTIFS(M54:S54,"&gt;"&amp;0,M54:S54,"&lt;"&amp;4)</f>
        <v>0</v>
      </c>
    </row>
    <row r="55" spans="1:21" x14ac:dyDescent="0.3">
      <c r="A55" s="27" t="s">
        <v>133</v>
      </c>
      <c r="B55" s="28" t="s">
        <v>186</v>
      </c>
      <c r="C55" s="28">
        <v>199</v>
      </c>
      <c r="D55" s="28">
        <v>2</v>
      </c>
      <c r="E55" s="28">
        <v>0</v>
      </c>
      <c r="F55" s="28">
        <f t="shared" si="3"/>
        <v>0</v>
      </c>
      <c r="G55" s="28">
        <f t="shared" si="1"/>
        <v>0</v>
      </c>
      <c r="H55" s="28">
        <f t="shared" si="4"/>
        <v>2</v>
      </c>
      <c r="I55" s="43">
        <f t="shared" si="5"/>
        <v>199</v>
      </c>
      <c r="J55" s="43">
        <f t="shared" si="2"/>
        <v>1.5</v>
      </c>
      <c r="K55" s="45" t="s">
        <v>137</v>
      </c>
      <c r="L55" s="29" t="s">
        <v>3</v>
      </c>
      <c r="M55" s="30" t="str">
        <f>IF(H55&lt;12,"N/A",COUNTIFS($H$6:$H$120,"&gt;="&amp;12,$I$6:$I$120,"&gt;"&amp;$I55)+1)</f>
        <v>N/A</v>
      </c>
      <c r="N55" s="31" t="str">
        <f>IF(OR(H55&lt;12,L55&lt;&gt;N$4),"N/A",COUNTIFS($L$6:$L$120,N$4,$H$6:$H$120,"&gt;="&amp;12,$I$6:$I$120,"&gt;"&amp;$I55)+1)</f>
        <v>N/A</v>
      </c>
      <c r="O55" s="31" t="str">
        <f>IF(OR($H55&lt;12,$L55&lt;&gt;O$4),"N/A",COUNTIFS($L$6:$L$120,O$4,$H$6:$H$120,"&gt;="&amp;12,$I$6:$I$120,"&gt;"&amp;$I55)+1)</f>
        <v>N/A</v>
      </c>
      <c r="P55" s="32" t="str">
        <f>IF(OR($H55&lt;4,$L55&lt;&gt;P$4,$K55&lt;&gt;P$5),"",COUNTIFS($L$6:$L$120,P$4,$K$6:$K$120,P$5,$H$6:$H$120,"&gt;="&amp;4,$I$6:$I$120,"&gt;"&amp;$I55)+1)</f>
        <v/>
      </c>
      <c r="Q55" s="33" t="str">
        <f>IF(OR($H55&lt;12,$L55&lt;&gt;Q$4,$K55&lt;&gt;Q$5),"",COUNTIFS($L$6:$L$120,Q$4,$K$6:$K$120,Q$5,$H$6:$H$120,"&gt;="&amp;12,$I$6:$I$120,"&gt;"&amp;$I55)+1)</f>
        <v/>
      </c>
      <c r="R55" s="32" t="str">
        <f>IF(OR($H55&lt;4,$L55&lt;&gt;R$4,$K55&lt;&gt;R$5),"",COUNTIFS($L$6:$L$120,R$4,$K$6:$K$120,R$5,$H$6:$H$120,"&gt;="&amp;4,$I$6:$I$120,"&gt;"&amp;$I55)+1)</f>
        <v/>
      </c>
      <c r="S55" s="33" t="str">
        <f>IF(OR($H55&lt;12,$L55&lt;&gt;S$4,$K55&lt;&gt;S$5),"",COUNTIFS($L$6:$L$120,S$4,$K$6:$K$120,S$5,$H$6:$H$120,"&gt;="&amp;12,$I$6:$I$120,"&gt;"&amp;$I55)+1)</f>
        <v/>
      </c>
      <c r="T55">
        <f>COUNTIFS(M55:S55,"&gt;"&amp;0,M55:S55,"&lt;"&amp;4)</f>
        <v>0</v>
      </c>
    </row>
    <row r="56" spans="1:21" x14ac:dyDescent="0.3">
      <c r="A56" s="27" t="s">
        <v>30</v>
      </c>
      <c r="B56" s="28" t="s">
        <v>187</v>
      </c>
      <c r="C56" s="28">
        <v>93</v>
      </c>
      <c r="D56" s="28">
        <v>1</v>
      </c>
      <c r="E56" s="28">
        <v>1</v>
      </c>
      <c r="F56" s="28">
        <f t="shared" si="3"/>
        <v>1</v>
      </c>
      <c r="G56" s="28">
        <f t="shared" si="1"/>
        <v>93</v>
      </c>
      <c r="H56" s="28">
        <f t="shared" si="4"/>
        <v>2</v>
      </c>
      <c r="I56" s="43">
        <f t="shared" si="5"/>
        <v>186</v>
      </c>
      <c r="J56" s="43">
        <f t="shared" si="2"/>
        <v>8</v>
      </c>
      <c r="K56" s="45" t="s">
        <v>142</v>
      </c>
      <c r="L56" s="29" t="s">
        <v>2</v>
      </c>
      <c r="M56" s="30" t="str">
        <f>IF(H56&lt;12,"N/A",COUNTIFS($H$6:$H$120,"&gt;="&amp;12,$I$6:$I$120,"&gt;"&amp;$I56)+1)</f>
        <v>N/A</v>
      </c>
      <c r="N56" s="31" t="str">
        <f>IF(OR(H56&lt;12,L56&lt;&gt;N$4),"N/A",COUNTIFS($L$6:$L$120,N$4,$H$6:$H$120,"&gt;="&amp;12,$I$6:$I$120,"&gt;"&amp;$I56)+1)</f>
        <v>N/A</v>
      </c>
      <c r="O56" s="31" t="str">
        <f>IF(OR($H56&lt;12,$L56&lt;&gt;O$4),"N/A",COUNTIFS($L$6:$L$120,O$4,$H$6:$H$120,"&gt;="&amp;12,$I$6:$I$120,"&gt;"&amp;$I56)+1)</f>
        <v>N/A</v>
      </c>
      <c r="P56" s="32" t="str">
        <f>IF(OR($H56&lt;4,$L56&lt;&gt;P$4,$K56&lt;&gt;P$5),"",COUNTIFS($L$6:$L$120,P$4,$K$6:$K$120,P$5,$H$6:$H$120,"&gt;="&amp;4,$I$6:$I$120,"&gt;"&amp;$I56)+1)</f>
        <v/>
      </c>
      <c r="Q56" s="33" t="str">
        <f>IF(OR($H56&lt;12,$L56&lt;&gt;Q$4,$K56&lt;&gt;Q$5),"",COUNTIFS($L$6:$L$120,Q$4,$K$6:$K$120,Q$5,$H$6:$H$120,"&gt;="&amp;12,$I$6:$I$120,"&gt;"&amp;$I56)+1)</f>
        <v/>
      </c>
      <c r="R56" s="32" t="str">
        <f>IF(OR($H56&lt;4,$L56&lt;&gt;R$4,$K56&lt;&gt;R$5),"",COUNTIFS($L$6:$L$120,R$4,$K$6:$K$120,R$5,$H$6:$H$120,"&gt;="&amp;4,$I$6:$I$120,"&gt;"&amp;$I56)+1)</f>
        <v/>
      </c>
      <c r="S56" s="33" t="str">
        <f>IF(OR($H56&lt;12,$L56&lt;&gt;S$4,$K56&lt;&gt;S$5),"",COUNTIFS($L$6:$L$120,S$4,$K$6:$K$120,S$5,$H$6:$H$120,"&gt;="&amp;12,$I$6:$I$120,"&gt;"&amp;$I56)+1)</f>
        <v/>
      </c>
      <c r="T56">
        <f>COUNTIFS(M56:S56,"&gt;"&amp;0,M56:S56,"&lt;"&amp;4)</f>
        <v>0</v>
      </c>
    </row>
    <row r="57" spans="1:21" x14ac:dyDescent="0.3">
      <c r="A57" s="27" t="s">
        <v>127</v>
      </c>
      <c r="B57" s="28" t="s">
        <v>187</v>
      </c>
      <c r="C57" s="28">
        <v>92</v>
      </c>
      <c r="D57" s="28">
        <v>1</v>
      </c>
      <c r="E57" s="28">
        <v>1</v>
      </c>
      <c r="F57" s="28">
        <f t="shared" si="3"/>
        <v>1</v>
      </c>
      <c r="G57" s="28">
        <f t="shared" si="1"/>
        <v>92</v>
      </c>
      <c r="H57" s="28">
        <f t="shared" si="4"/>
        <v>2</v>
      </c>
      <c r="I57" s="43">
        <f t="shared" si="5"/>
        <v>184</v>
      </c>
      <c r="J57" s="43">
        <f t="shared" si="2"/>
        <v>9</v>
      </c>
      <c r="K57" s="45" t="s">
        <v>142</v>
      </c>
      <c r="L57" s="29" t="s">
        <v>3</v>
      </c>
      <c r="M57" s="30" t="str">
        <f>IF(H57&lt;12,"N/A",COUNTIFS($H$6:$H$120,"&gt;="&amp;12,$I$6:$I$120,"&gt;"&amp;$I57)+1)</f>
        <v>N/A</v>
      </c>
      <c r="N57" s="31" t="str">
        <f>IF(OR(H57&lt;12,L57&lt;&gt;N$4),"N/A",COUNTIFS($L$6:$L$120,N$4,$H$6:$H$120,"&gt;="&amp;12,$I$6:$I$120,"&gt;"&amp;$I57)+1)</f>
        <v>N/A</v>
      </c>
      <c r="O57" s="31" t="str">
        <f>IF(OR($H57&lt;12,$L57&lt;&gt;O$4),"N/A",COUNTIFS($L$6:$L$120,O$4,$H$6:$H$120,"&gt;="&amp;12,$I$6:$I$120,"&gt;"&amp;$I57)+1)</f>
        <v>N/A</v>
      </c>
      <c r="P57" s="32" t="str">
        <f>IF(OR($H57&lt;4,$L57&lt;&gt;P$4,$K57&lt;&gt;P$5),"",COUNTIFS($L$6:$L$120,P$4,$K$6:$K$120,P$5,$H$6:$H$120,"&gt;="&amp;4,$I$6:$I$120,"&gt;"&amp;$I57)+1)</f>
        <v/>
      </c>
      <c r="Q57" s="33" t="str">
        <f>IF(OR($H57&lt;12,$L57&lt;&gt;Q$4,$K57&lt;&gt;Q$5),"",COUNTIFS($L$6:$L$120,Q$4,$K$6:$K$120,Q$5,$H$6:$H$120,"&gt;="&amp;12,$I$6:$I$120,"&gt;"&amp;$I57)+1)</f>
        <v/>
      </c>
      <c r="R57" s="32" t="str">
        <f>IF(OR($H57&lt;4,$L57&lt;&gt;R$4,$K57&lt;&gt;R$5),"",COUNTIFS($L$6:$L$120,R$4,$K$6:$K$120,R$5,$H$6:$H$120,"&gt;="&amp;4,$I$6:$I$120,"&gt;"&amp;$I57)+1)</f>
        <v/>
      </c>
      <c r="S57" s="33" t="str">
        <f>IF(OR($H57&lt;12,$L57&lt;&gt;S$4,$K57&lt;&gt;S$5),"",COUNTIFS($L$6:$L$120,S$4,$K$6:$K$120,S$5,$H$6:$H$120,"&gt;="&amp;12,$I$6:$I$120,"&gt;"&amp;$I57)+1)</f>
        <v/>
      </c>
      <c r="T57">
        <f>COUNTIFS(M57:S57,"&gt;"&amp;0,M57:S57,"&lt;"&amp;4)</f>
        <v>0</v>
      </c>
    </row>
    <row r="58" spans="1:21" x14ac:dyDescent="0.3">
      <c r="A58" s="27" t="s">
        <v>104</v>
      </c>
      <c r="B58" s="28" t="s">
        <v>188</v>
      </c>
      <c r="C58" s="28">
        <v>175</v>
      </c>
      <c r="D58" s="28">
        <v>2</v>
      </c>
      <c r="E58" s="28">
        <v>0</v>
      </c>
      <c r="F58" s="28">
        <f t="shared" si="3"/>
        <v>0</v>
      </c>
      <c r="G58" s="28">
        <f t="shared" si="1"/>
        <v>0</v>
      </c>
      <c r="H58" s="28">
        <f t="shared" si="4"/>
        <v>2</v>
      </c>
      <c r="I58" s="43">
        <f t="shared" si="5"/>
        <v>175</v>
      </c>
      <c r="J58" s="43">
        <f t="shared" si="2"/>
        <v>13.5</v>
      </c>
      <c r="K58" s="45" t="s">
        <v>142</v>
      </c>
      <c r="L58" s="29" t="s">
        <v>2</v>
      </c>
      <c r="M58" s="30" t="str">
        <f>IF(H58&lt;12,"N/A",COUNTIFS($H$6:$H$120,"&gt;="&amp;12,$I$6:$I$120,"&gt;"&amp;$I58)+1)</f>
        <v>N/A</v>
      </c>
      <c r="N58" s="31" t="str">
        <f>IF(OR(H58&lt;12,L58&lt;&gt;N$4),"N/A",COUNTIFS($L$6:$L$120,N$4,$H$6:$H$120,"&gt;="&amp;12,$I$6:$I$120,"&gt;"&amp;$I58)+1)</f>
        <v>N/A</v>
      </c>
      <c r="O58" s="31" t="str">
        <f>IF(OR($H58&lt;12,$L58&lt;&gt;O$4),"N/A",COUNTIFS($L$6:$L$120,O$4,$H$6:$H$120,"&gt;="&amp;12,$I$6:$I$120,"&gt;"&amp;$I58)+1)</f>
        <v>N/A</v>
      </c>
      <c r="P58" s="32" t="str">
        <f>IF(OR($H58&lt;4,$L58&lt;&gt;P$4,$K58&lt;&gt;P$5),"",COUNTIFS($L$6:$L$120,P$4,$K$6:$K$120,P$5,$H$6:$H$120,"&gt;="&amp;4,$I$6:$I$120,"&gt;"&amp;$I58)+1)</f>
        <v/>
      </c>
      <c r="Q58" s="33" t="str">
        <f>IF(OR($H58&lt;12,$L58&lt;&gt;Q$4,$K58&lt;&gt;Q$5),"",COUNTIFS($L$6:$L$120,Q$4,$K$6:$K$120,Q$5,$H$6:$H$120,"&gt;="&amp;12,$I$6:$I$120,"&gt;"&amp;$I58)+1)</f>
        <v/>
      </c>
      <c r="R58" s="32" t="str">
        <f>IF(OR($H58&lt;4,$L58&lt;&gt;R$4,$K58&lt;&gt;R$5),"",COUNTIFS($L$6:$L$120,R$4,$K$6:$K$120,R$5,$H$6:$H$120,"&gt;="&amp;4,$I$6:$I$120,"&gt;"&amp;$I58)+1)</f>
        <v/>
      </c>
      <c r="S58" s="33" t="str">
        <f>IF(OR($H58&lt;12,$L58&lt;&gt;S$4,$K58&lt;&gt;S$5),"",COUNTIFS($L$6:$L$120,S$4,$K$6:$K$120,S$5,$H$6:$H$120,"&gt;="&amp;12,$I$6:$I$120,"&gt;"&amp;$I58)+1)</f>
        <v/>
      </c>
      <c r="T58">
        <f>COUNTIFS(M58:S58,"&gt;"&amp;0,M58:S58,"&lt;"&amp;4)</f>
        <v>0</v>
      </c>
    </row>
    <row r="59" spans="1:21" x14ac:dyDescent="0.3">
      <c r="A59" s="27" t="s">
        <v>24</v>
      </c>
      <c r="B59" s="28" t="s">
        <v>189</v>
      </c>
      <c r="C59" s="28">
        <v>100</v>
      </c>
      <c r="D59" s="28">
        <v>1</v>
      </c>
      <c r="E59" s="28">
        <v>0</v>
      </c>
      <c r="F59" s="28">
        <f t="shared" si="3"/>
        <v>0</v>
      </c>
      <c r="G59" s="28">
        <f t="shared" si="1"/>
        <v>0</v>
      </c>
      <c r="H59" s="28">
        <f t="shared" si="4"/>
        <v>1</v>
      </c>
      <c r="I59" s="43">
        <f t="shared" si="5"/>
        <v>100</v>
      </c>
      <c r="J59" s="43">
        <f t="shared" si="2"/>
        <v>1</v>
      </c>
      <c r="K59" s="45" t="s">
        <v>142</v>
      </c>
      <c r="L59" s="29" t="s">
        <v>3</v>
      </c>
      <c r="M59" s="30" t="str">
        <f>IF(H59&lt;12,"N/A",COUNTIFS($H$6:$H$120,"&gt;="&amp;12,$I$6:$I$120,"&gt;"&amp;$I59)+1)</f>
        <v>N/A</v>
      </c>
      <c r="N59" s="31" t="str">
        <f>IF(OR(H59&lt;12,L59&lt;&gt;N$4),"N/A",COUNTIFS($L$6:$L$120,N$4,$H$6:$H$120,"&gt;="&amp;12,$I$6:$I$120,"&gt;"&amp;$I59)+1)</f>
        <v>N/A</v>
      </c>
      <c r="O59" s="31" t="str">
        <f>IF(OR($H59&lt;12,$L59&lt;&gt;O$4),"N/A",COUNTIFS($L$6:$L$120,O$4,$H$6:$H$120,"&gt;="&amp;12,$I$6:$I$120,"&gt;"&amp;$I59)+1)</f>
        <v>N/A</v>
      </c>
      <c r="P59" s="32" t="str">
        <f>IF(OR($H59&lt;4,$L59&lt;&gt;P$4,$K59&lt;&gt;P$5),"",COUNTIFS($L$6:$L$120,P$4,$K$6:$K$120,P$5,$H$6:$H$120,"&gt;="&amp;4,$I$6:$I$120,"&gt;"&amp;$I59)+1)</f>
        <v/>
      </c>
      <c r="Q59" s="33" t="str">
        <f>IF(OR($H59&lt;12,$L59&lt;&gt;Q$4,$K59&lt;&gt;Q$5),"",COUNTIFS($L$6:$L$120,Q$4,$K$6:$K$120,Q$5,$H$6:$H$120,"&gt;="&amp;12,$I$6:$I$120,"&gt;"&amp;$I59)+1)</f>
        <v/>
      </c>
      <c r="R59" s="32" t="str">
        <f>IF(OR($H59&lt;4,$L59&lt;&gt;R$4,$K59&lt;&gt;R$5),"",COUNTIFS($L$6:$L$120,R$4,$K$6:$K$120,R$5,$H$6:$H$120,"&gt;="&amp;4,$I$6:$I$120,"&gt;"&amp;$I59)+1)</f>
        <v/>
      </c>
      <c r="S59" s="33" t="str">
        <f>IF(OR($H59&lt;12,$L59&lt;&gt;S$4,$K59&lt;&gt;S$5),"",COUNTIFS($L$6:$L$120,S$4,$K$6:$K$120,S$5,$H$6:$H$120,"&gt;="&amp;12,$I$6:$I$120,"&gt;"&amp;$I59)+1)</f>
        <v/>
      </c>
      <c r="T59">
        <f>COUNTIFS(M59:S59,"&gt;"&amp;0,M59:S59,"&lt;"&amp;4)</f>
        <v>0</v>
      </c>
      <c r="U59" s="1"/>
    </row>
    <row r="60" spans="1:21" x14ac:dyDescent="0.3">
      <c r="A60" s="27" t="s">
        <v>64</v>
      </c>
      <c r="B60" s="28" t="s">
        <v>190</v>
      </c>
      <c r="C60" s="28">
        <v>100</v>
      </c>
      <c r="D60" s="28">
        <v>1</v>
      </c>
      <c r="E60" s="28">
        <v>0</v>
      </c>
      <c r="F60" s="28">
        <f t="shared" si="3"/>
        <v>0</v>
      </c>
      <c r="G60" s="28">
        <f t="shared" si="1"/>
        <v>0</v>
      </c>
      <c r="H60" s="28">
        <f t="shared" si="4"/>
        <v>1</v>
      </c>
      <c r="I60" s="43">
        <f t="shared" si="5"/>
        <v>100</v>
      </c>
      <c r="J60" s="43">
        <f t="shared" si="2"/>
        <v>1</v>
      </c>
      <c r="K60" s="45" t="s">
        <v>142</v>
      </c>
      <c r="L60" s="29" t="s">
        <v>2</v>
      </c>
      <c r="M60" s="30" t="str">
        <f>IF(H60&lt;12,"N/A",COUNTIFS($H$6:$H$120,"&gt;="&amp;12,$I$6:$I$120,"&gt;"&amp;$I60)+1)</f>
        <v>N/A</v>
      </c>
      <c r="N60" s="31" t="str">
        <f>IF(OR(H60&lt;12,L60&lt;&gt;N$4),"N/A",COUNTIFS($L$6:$L$120,N$4,$H$6:$H$120,"&gt;="&amp;12,$I$6:$I$120,"&gt;"&amp;$I60)+1)</f>
        <v>N/A</v>
      </c>
      <c r="O60" s="31" t="str">
        <f>IF(OR($H60&lt;12,$L60&lt;&gt;O$4),"N/A",COUNTIFS($L$6:$L$120,O$4,$H$6:$H$120,"&gt;="&amp;12,$I$6:$I$120,"&gt;"&amp;$I60)+1)</f>
        <v>N/A</v>
      </c>
      <c r="P60" s="32" t="str">
        <f>IF(OR($H60&lt;4,$L60&lt;&gt;P$4,$K60&lt;&gt;P$5),"",COUNTIFS($L$6:$L$120,P$4,$K$6:$K$120,P$5,$H$6:$H$120,"&gt;="&amp;4,$I$6:$I$120,"&gt;"&amp;$I60)+1)</f>
        <v/>
      </c>
      <c r="Q60" s="33" t="str">
        <f>IF(OR($H60&lt;12,$L60&lt;&gt;Q$4,$K60&lt;&gt;Q$5),"",COUNTIFS($L$6:$L$120,Q$4,$K$6:$K$120,Q$5,$H$6:$H$120,"&gt;="&amp;12,$I$6:$I$120,"&gt;"&amp;$I60)+1)</f>
        <v/>
      </c>
      <c r="R60" s="32" t="str">
        <f>IF(OR($H60&lt;4,$L60&lt;&gt;R$4,$K60&lt;&gt;R$5),"",COUNTIFS($L$6:$L$120,R$4,$K$6:$K$120,R$5,$H$6:$H$120,"&gt;="&amp;4,$I$6:$I$120,"&gt;"&amp;$I60)+1)</f>
        <v/>
      </c>
      <c r="S60" s="33" t="str">
        <f>IF(OR($H60&lt;12,$L60&lt;&gt;S$4,$K60&lt;&gt;S$5),"",COUNTIFS($L$6:$L$120,S$4,$K$6:$K$120,S$5,$H$6:$H$120,"&gt;="&amp;12,$I$6:$I$120,"&gt;"&amp;$I60)+1)</f>
        <v/>
      </c>
      <c r="T60">
        <f>COUNTIFS(M60:S60,"&gt;"&amp;0,M60:S60,"&lt;"&amp;4)</f>
        <v>0</v>
      </c>
    </row>
    <row r="61" spans="1:21" x14ac:dyDescent="0.3">
      <c r="A61" s="27" t="s">
        <v>58</v>
      </c>
      <c r="B61" s="28" t="s">
        <v>191</v>
      </c>
      <c r="C61" s="28">
        <v>98</v>
      </c>
      <c r="D61" s="28">
        <v>1</v>
      </c>
      <c r="E61" s="28">
        <v>0</v>
      </c>
      <c r="F61" s="28">
        <f t="shared" si="3"/>
        <v>0</v>
      </c>
      <c r="G61" s="28">
        <f t="shared" si="1"/>
        <v>0</v>
      </c>
      <c r="H61" s="28">
        <f t="shared" si="4"/>
        <v>1</v>
      </c>
      <c r="I61" s="43">
        <f t="shared" si="5"/>
        <v>98</v>
      </c>
      <c r="J61" s="43">
        <f t="shared" si="2"/>
        <v>3</v>
      </c>
      <c r="K61" s="45" t="s">
        <v>142</v>
      </c>
      <c r="L61" s="29" t="s">
        <v>3</v>
      </c>
      <c r="M61" s="30" t="str">
        <f>IF(H61&lt;12,"N/A",COUNTIFS($H$6:$H$120,"&gt;="&amp;12,$I$6:$I$120,"&gt;"&amp;$I61)+1)</f>
        <v>N/A</v>
      </c>
      <c r="N61" s="31" t="str">
        <f>IF(OR(H61&lt;12,L61&lt;&gt;N$4),"N/A",COUNTIFS($L$6:$L$120,N$4,$H$6:$H$120,"&gt;="&amp;12,$I$6:$I$120,"&gt;"&amp;$I61)+1)</f>
        <v>N/A</v>
      </c>
      <c r="O61" s="31" t="str">
        <f>IF(OR($H61&lt;12,$L61&lt;&gt;O$4),"N/A",COUNTIFS($L$6:$L$120,O$4,$H$6:$H$120,"&gt;="&amp;12,$I$6:$I$120,"&gt;"&amp;$I61)+1)</f>
        <v>N/A</v>
      </c>
      <c r="P61" s="32" t="str">
        <f>IF(OR($H61&lt;4,$L61&lt;&gt;P$4,$K61&lt;&gt;P$5),"",COUNTIFS($L$6:$L$120,P$4,$K$6:$K$120,P$5,$H$6:$H$120,"&gt;="&amp;4,$I$6:$I$120,"&gt;"&amp;$I61)+1)</f>
        <v/>
      </c>
      <c r="Q61" s="33" t="str">
        <f>IF(OR($H61&lt;12,$L61&lt;&gt;Q$4,$K61&lt;&gt;Q$5),"",COUNTIFS($L$6:$L$120,Q$4,$K$6:$K$120,Q$5,$H$6:$H$120,"&gt;="&amp;12,$I$6:$I$120,"&gt;"&amp;$I61)+1)</f>
        <v/>
      </c>
      <c r="R61" s="32" t="str">
        <f>IF(OR($H61&lt;4,$L61&lt;&gt;R$4,$K61&lt;&gt;R$5),"",COUNTIFS($L$6:$L$120,R$4,$K$6:$K$120,R$5,$H$6:$H$120,"&gt;="&amp;4,$I$6:$I$120,"&gt;"&amp;$I61)+1)</f>
        <v/>
      </c>
      <c r="S61" s="33" t="str">
        <f>IF(OR($H61&lt;12,$L61&lt;&gt;S$4,$K61&lt;&gt;S$5),"",COUNTIFS($L$6:$L$120,S$4,$K$6:$K$120,S$5,$H$6:$H$120,"&gt;="&amp;12,$I$6:$I$120,"&gt;"&amp;$I61)+1)</f>
        <v/>
      </c>
      <c r="T61">
        <f>COUNTIFS(M61:S61,"&gt;"&amp;0,M61:S61,"&lt;"&amp;4)</f>
        <v>0</v>
      </c>
    </row>
    <row r="62" spans="1:21" x14ac:dyDescent="0.3">
      <c r="A62" s="27" t="s">
        <v>72</v>
      </c>
      <c r="B62" s="28" t="s">
        <v>192</v>
      </c>
      <c r="C62" s="28">
        <v>98</v>
      </c>
      <c r="D62" s="28">
        <v>1</v>
      </c>
      <c r="E62" s="28">
        <v>0</v>
      </c>
      <c r="F62" s="28">
        <f t="shared" si="3"/>
        <v>0</v>
      </c>
      <c r="G62" s="28">
        <f t="shared" si="1"/>
        <v>0</v>
      </c>
      <c r="H62" s="28">
        <f t="shared" si="4"/>
        <v>1</v>
      </c>
      <c r="I62" s="43">
        <f t="shared" si="5"/>
        <v>98</v>
      </c>
      <c r="J62" s="43">
        <f t="shared" si="2"/>
        <v>3</v>
      </c>
      <c r="K62" s="45" t="s">
        <v>142</v>
      </c>
      <c r="L62" s="29" t="s">
        <v>3</v>
      </c>
      <c r="M62" s="30" t="str">
        <f>IF(H62&lt;12,"N/A",COUNTIFS($H$6:$H$120,"&gt;="&amp;12,$I$6:$I$120,"&gt;"&amp;$I62)+1)</f>
        <v>N/A</v>
      </c>
      <c r="N62" s="31" t="str">
        <f>IF(OR(H62&lt;12,L62&lt;&gt;N$4),"N/A",COUNTIFS($L$6:$L$120,N$4,$H$6:$H$120,"&gt;="&amp;12,$I$6:$I$120,"&gt;"&amp;$I62)+1)</f>
        <v>N/A</v>
      </c>
      <c r="O62" s="31" t="str">
        <f>IF(OR($H62&lt;12,$L62&lt;&gt;O$4),"N/A",COUNTIFS($L$6:$L$120,O$4,$H$6:$H$120,"&gt;="&amp;12,$I$6:$I$120,"&gt;"&amp;$I62)+1)</f>
        <v>N/A</v>
      </c>
      <c r="P62" s="32" t="str">
        <f>IF(OR($H62&lt;4,$L62&lt;&gt;P$4,$K62&lt;&gt;P$5),"",COUNTIFS($L$6:$L$120,P$4,$K$6:$K$120,P$5,$H$6:$H$120,"&gt;="&amp;4,$I$6:$I$120,"&gt;"&amp;$I62)+1)</f>
        <v/>
      </c>
      <c r="Q62" s="33" t="str">
        <f>IF(OR($H62&lt;12,$L62&lt;&gt;Q$4,$K62&lt;&gt;Q$5),"",COUNTIFS($L$6:$L$120,Q$4,$K$6:$K$120,Q$5,$H$6:$H$120,"&gt;="&amp;12,$I$6:$I$120,"&gt;"&amp;$I62)+1)</f>
        <v/>
      </c>
      <c r="R62" s="32" t="str">
        <f>IF(OR($H62&lt;4,$L62&lt;&gt;R$4,$K62&lt;&gt;R$5),"",COUNTIFS($L$6:$L$120,R$4,$K$6:$K$120,R$5,$H$6:$H$120,"&gt;="&amp;4,$I$6:$I$120,"&gt;"&amp;$I62)+1)</f>
        <v/>
      </c>
      <c r="S62" s="33" t="str">
        <f>IF(OR($H62&lt;12,$L62&lt;&gt;S$4,$K62&lt;&gt;S$5),"",COUNTIFS($L$6:$L$120,S$4,$K$6:$K$120,S$5,$H$6:$H$120,"&gt;="&amp;12,$I$6:$I$120,"&gt;"&amp;$I62)+1)</f>
        <v/>
      </c>
      <c r="T62">
        <f>COUNTIFS(M62:S62,"&gt;"&amp;0,M62:S62,"&lt;"&amp;4)</f>
        <v>0</v>
      </c>
    </row>
    <row r="63" spans="1:21" x14ac:dyDescent="0.3">
      <c r="A63" s="27" t="s">
        <v>34</v>
      </c>
      <c r="B63" s="28" t="s">
        <v>193</v>
      </c>
      <c r="C63" s="28">
        <v>94</v>
      </c>
      <c r="D63" s="28">
        <v>1</v>
      </c>
      <c r="E63" s="28">
        <v>0</v>
      </c>
      <c r="F63" s="28">
        <f t="shared" si="3"/>
        <v>0</v>
      </c>
      <c r="G63" s="28">
        <f t="shared" si="1"/>
        <v>0</v>
      </c>
      <c r="H63" s="28">
        <f t="shared" si="4"/>
        <v>1</v>
      </c>
      <c r="I63" s="43">
        <f t="shared" si="5"/>
        <v>94</v>
      </c>
      <c r="J63" s="43">
        <f t="shared" si="2"/>
        <v>7</v>
      </c>
      <c r="K63" s="45" t="s">
        <v>142</v>
      </c>
      <c r="L63" s="29" t="s">
        <v>3</v>
      </c>
      <c r="M63" s="30" t="str">
        <f>IF(H63&lt;12,"N/A",COUNTIFS($H$6:$H$120,"&gt;="&amp;12,$I$6:$I$120,"&gt;"&amp;$I63)+1)</f>
        <v>N/A</v>
      </c>
      <c r="N63" s="31" t="str">
        <f>IF(OR(H63&lt;12,L63&lt;&gt;N$4),"N/A",COUNTIFS($L$6:$L$120,N$4,$H$6:$H$120,"&gt;="&amp;12,$I$6:$I$120,"&gt;"&amp;$I63)+1)</f>
        <v>N/A</v>
      </c>
      <c r="O63" s="31" t="str">
        <f>IF(OR($H63&lt;12,$L63&lt;&gt;O$4),"N/A",COUNTIFS($L$6:$L$120,O$4,$H$6:$H$120,"&gt;="&amp;12,$I$6:$I$120,"&gt;"&amp;$I63)+1)</f>
        <v>N/A</v>
      </c>
      <c r="P63" s="32" t="str">
        <f>IF(OR($H63&lt;4,$L63&lt;&gt;P$4,$K63&lt;&gt;P$5),"",COUNTIFS($L$6:$L$120,P$4,$K$6:$K$120,P$5,$H$6:$H$120,"&gt;="&amp;4,$I$6:$I$120,"&gt;"&amp;$I63)+1)</f>
        <v/>
      </c>
      <c r="Q63" s="33" t="str">
        <f>IF(OR($H63&lt;12,$L63&lt;&gt;Q$4,$K63&lt;&gt;Q$5),"",COUNTIFS($L$6:$L$120,Q$4,$K$6:$K$120,Q$5,$H$6:$H$120,"&gt;="&amp;12,$I$6:$I$120,"&gt;"&amp;$I63)+1)</f>
        <v/>
      </c>
      <c r="R63" s="32" t="str">
        <f>IF(OR($H63&lt;4,$L63&lt;&gt;R$4,$K63&lt;&gt;R$5),"",COUNTIFS($L$6:$L$120,R$4,$K$6:$K$120,R$5,$H$6:$H$120,"&gt;="&amp;4,$I$6:$I$120,"&gt;"&amp;$I63)+1)</f>
        <v/>
      </c>
      <c r="S63" s="33" t="str">
        <f>IF(OR($H63&lt;12,$L63&lt;&gt;S$4,$K63&lt;&gt;S$5),"",COUNTIFS($L$6:$L$120,S$4,$K$6:$K$120,S$5,$H$6:$H$120,"&gt;="&amp;12,$I$6:$I$120,"&gt;"&amp;$I63)+1)</f>
        <v/>
      </c>
      <c r="T63">
        <f>COUNTIFS(M63:S63,"&gt;"&amp;0,M63:S63,"&lt;"&amp;4)</f>
        <v>0</v>
      </c>
    </row>
    <row r="64" spans="1:21" x14ac:dyDescent="0.3">
      <c r="A64" s="27" t="s">
        <v>88</v>
      </c>
      <c r="B64" s="28" t="s">
        <v>194</v>
      </c>
      <c r="C64" s="28">
        <v>94</v>
      </c>
      <c r="D64" s="28">
        <v>1</v>
      </c>
      <c r="E64" s="28">
        <v>0</v>
      </c>
      <c r="F64" s="28">
        <f t="shared" si="3"/>
        <v>0</v>
      </c>
      <c r="G64" s="28">
        <f t="shared" si="1"/>
        <v>0</v>
      </c>
      <c r="H64" s="28">
        <f t="shared" si="4"/>
        <v>1</v>
      </c>
      <c r="I64" s="43">
        <f t="shared" si="5"/>
        <v>94</v>
      </c>
      <c r="J64" s="43">
        <f t="shared" si="2"/>
        <v>7</v>
      </c>
      <c r="K64" s="45" t="s">
        <v>142</v>
      </c>
      <c r="L64" s="29" t="s">
        <v>3</v>
      </c>
      <c r="M64" s="30" t="str">
        <f>IF(H64&lt;12,"N/A",COUNTIFS($H$6:$H$120,"&gt;="&amp;12,$I$6:$I$120,"&gt;"&amp;$I64)+1)</f>
        <v>N/A</v>
      </c>
      <c r="N64" s="31" t="str">
        <f>IF(OR(H64&lt;12,L64&lt;&gt;N$4),"N/A",COUNTIFS($L$6:$L$120,N$4,$H$6:$H$120,"&gt;="&amp;12,$I$6:$I$120,"&gt;"&amp;$I64)+1)</f>
        <v>N/A</v>
      </c>
      <c r="O64" s="31" t="str">
        <f>IF(OR($H64&lt;12,$L64&lt;&gt;O$4),"N/A",COUNTIFS($L$6:$L$120,O$4,$H$6:$H$120,"&gt;="&amp;12,$I$6:$I$120,"&gt;"&amp;$I64)+1)</f>
        <v>N/A</v>
      </c>
      <c r="P64" s="32" t="str">
        <f>IF(OR($H64&lt;4,$L64&lt;&gt;P$4,$K64&lt;&gt;P$5),"",COUNTIFS($L$6:$L$120,P$4,$K$6:$K$120,P$5,$H$6:$H$120,"&gt;="&amp;4,$I$6:$I$120,"&gt;"&amp;$I64)+1)</f>
        <v/>
      </c>
      <c r="Q64" s="33" t="str">
        <f>IF(OR($H64&lt;12,$L64&lt;&gt;Q$4,$K64&lt;&gt;Q$5),"",COUNTIFS($L$6:$L$120,Q$4,$K$6:$K$120,Q$5,$H$6:$H$120,"&gt;="&amp;12,$I$6:$I$120,"&gt;"&amp;$I64)+1)</f>
        <v/>
      </c>
      <c r="R64" s="32" t="str">
        <f>IF(OR($H64&lt;4,$L64&lt;&gt;R$4,$K64&lt;&gt;R$5),"",COUNTIFS($L$6:$L$120,R$4,$K$6:$K$120,R$5,$H$6:$H$120,"&gt;="&amp;4,$I$6:$I$120,"&gt;"&amp;$I64)+1)</f>
        <v/>
      </c>
      <c r="S64" s="33" t="str">
        <f>IF(OR($H64&lt;12,$L64&lt;&gt;S$4,$K64&lt;&gt;S$5),"",COUNTIFS($L$6:$L$120,S$4,$K$6:$K$120,S$5,$H$6:$H$120,"&gt;="&amp;12,$I$6:$I$120,"&gt;"&amp;$I64)+1)</f>
        <v/>
      </c>
      <c r="T64">
        <f>COUNTIFS(M64:S64,"&gt;"&amp;0,M64:S64,"&lt;"&amp;4)</f>
        <v>0</v>
      </c>
    </row>
    <row r="65" spans="1:21" x14ac:dyDescent="0.3">
      <c r="A65" s="27" t="s">
        <v>90</v>
      </c>
      <c r="B65" s="28" t="s">
        <v>190</v>
      </c>
      <c r="C65" s="28">
        <v>94</v>
      </c>
      <c r="D65" s="28">
        <v>1</v>
      </c>
      <c r="E65" s="28">
        <v>0</v>
      </c>
      <c r="F65" s="28">
        <f t="shared" si="3"/>
        <v>0</v>
      </c>
      <c r="G65" s="28">
        <f t="shared" si="1"/>
        <v>0</v>
      </c>
      <c r="H65" s="28">
        <f t="shared" si="4"/>
        <v>1</v>
      </c>
      <c r="I65" s="43">
        <f t="shared" si="5"/>
        <v>94</v>
      </c>
      <c r="J65" s="43">
        <f t="shared" si="2"/>
        <v>7</v>
      </c>
      <c r="K65" s="45" t="s">
        <v>142</v>
      </c>
      <c r="L65" s="29" t="s">
        <v>2</v>
      </c>
      <c r="M65" s="30" t="str">
        <f>IF(H65&lt;12,"N/A",COUNTIFS($H$6:$H$120,"&gt;="&amp;12,$I$6:$I$120,"&gt;"&amp;$I65)+1)</f>
        <v>N/A</v>
      </c>
      <c r="N65" s="31" t="str">
        <f>IF(OR(H65&lt;12,L65&lt;&gt;N$4),"N/A",COUNTIFS($L$6:$L$120,N$4,$H$6:$H$120,"&gt;="&amp;12,$I$6:$I$120,"&gt;"&amp;$I65)+1)</f>
        <v>N/A</v>
      </c>
      <c r="O65" s="31" t="str">
        <f>IF(OR($H65&lt;12,$L65&lt;&gt;O$4),"N/A",COUNTIFS($L$6:$L$120,O$4,$H$6:$H$120,"&gt;="&amp;12,$I$6:$I$120,"&gt;"&amp;$I65)+1)</f>
        <v>N/A</v>
      </c>
      <c r="P65" s="32" t="str">
        <f>IF(OR($H65&lt;4,$L65&lt;&gt;P$4,$K65&lt;&gt;P$5),"",COUNTIFS($L$6:$L$120,P$4,$K$6:$K$120,P$5,$H$6:$H$120,"&gt;="&amp;4,$I$6:$I$120,"&gt;"&amp;$I65)+1)</f>
        <v/>
      </c>
      <c r="Q65" s="33" t="str">
        <f>IF(OR($H65&lt;12,$L65&lt;&gt;Q$4,$K65&lt;&gt;Q$5),"",COUNTIFS($L$6:$L$120,Q$4,$K$6:$K$120,Q$5,$H$6:$H$120,"&gt;="&amp;12,$I$6:$I$120,"&gt;"&amp;$I65)+1)</f>
        <v/>
      </c>
      <c r="R65" s="32" t="str">
        <f>IF(OR($H65&lt;4,$L65&lt;&gt;R$4,$K65&lt;&gt;R$5),"",COUNTIFS($L$6:$L$120,R$4,$K$6:$K$120,R$5,$H$6:$H$120,"&gt;="&amp;4,$I$6:$I$120,"&gt;"&amp;$I65)+1)</f>
        <v/>
      </c>
      <c r="S65" s="33" t="str">
        <f>IF(OR($H65&lt;12,$L65&lt;&gt;S$4,$K65&lt;&gt;S$5),"",COUNTIFS($L$6:$L$120,S$4,$K$6:$K$120,S$5,$H$6:$H$120,"&gt;="&amp;12,$I$6:$I$120,"&gt;"&amp;$I65)+1)</f>
        <v/>
      </c>
      <c r="T65">
        <f>COUNTIFS(M65:S65,"&gt;"&amp;0,M65:S65,"&lt;"&amp;4)</f>
        <v>0</v>
      </c>
      <c r="U65" s="1"/>
    </row>
    <row r="66" spans="1:21" x14ac:dyDescent="0.3">
      <c r="A66" s="27" t="s">
        <v>65</v>
      </c>
      <c r="B66" s="28" t="s">
        <v>190</v>
      </c>
      <c r="C66" s="28">
        <v>91</v>
      </c>
      <c r="D66" s="28">
        <v>1</v>
      </c>
      <c r="E66" s="28">
        <v>0</v>
      </c>
      <c r="F66" s="28">
        <f t="shared" si="3"/>
        <v>0</v>
      </c>
      <c r="G66" s="28">
        <f t="shared" si="1"/>
        <v>0</v>
      </c>
      <c r="H66" s="28">
        <f t="shared" si="4"/>
        <v>1</v>
      </c>
      <c r="I66" s="43">
        <f t="shared" si="5"/>
        <v>91</v>
      </c>
      <c r="J66" s="43">
        <f t="shared" si="2"/>
        <v>10</v>
      </c>
      <c r="K66" s="45" t="s">
        <v>142</v>
      </c>
      <c r="L66" s="29" t="s">
        <v>3</v>
      </c>
      <c r="M66" s="30" t="str">
        <f>IF(H66&lt;12,"N/A",COUNTIFS($H$6:$H$120,"&gt;="&amp;12,$I$6:$I$120,"&gt;"&amp;$I66)+1)</f>
        <v>N/A</v>
      </c>
      <c r="N66" s="31" t="str">
        <f>IF(OR(H66&lt;12,L66&lt;&gt;N$4),"N/A",COUNTIFS($L$6:$L$120,N$4,$H$6:$H$120,"&gt;="&amp;12,$I$6:$I$120,"&gt;"&amp;$I66)+1)</f>
        <v>N/A</v>
      </c>
      <c r="O66" s="31" t="str">
        <f>IF(OR($H66&lt;12,$L66&lt;&gt;O$4),"N/A",COUNTIFS($L$6:$L$120,O$4,$H$6:$H$120,"&gt;="&amp;12,$I$6:$I$120,"&gt;"&amp;$I66)+1)</f>
        <v>N/A</v>
      </c>
      <c r="P66" s="32" t="str">
        <f>IF(OR($H66&lt;4,$L66&lt;&gt;P$4,$K66&lt;&gt;P$5),"",COUNTIFS($L$6:$L$120,P$4,$K$6:$K$120,P$5,$H$6:$H$120,"&gt;="&amp;4,$I$6:$I$120,"&gt;"&amp;$I66)+1)</f>
        <v/>
      </c>
      <c r="Q66" s="33" t="str">
        <f>IF(OR($H66&lt;12,$L66&lt;&gt;Q$4,$K66&lt;&gt;Q$5),"",COUNTIFS($L$6:$L$120,Q$4,$K$6:$K$120,Q$5,$H$6:$H$120,"&gt;="&amp;12,$I$6:$I$120,"&gt;"&amp;$I66)+1)</f>
        <v/>
      </c>
      <c r="R66" s="32" t="str">
        <f>IF(OR($H66&lt;4,$L66&lt;&gt;R$4,$K66&lt;&gt;R$5),"",COUNTIFS($L$6:$L$120,R$4,$K$6:$K$120,R$5,$H$6:$H$120,"&gt;="&amp;4,$I$6:$I$120,"&gt;"&amp;$I66)+1)</f>
        <v/>
      </c>
      <c r="S66" s="33" t="str">
        <f>IF(OR($H66&lt;12,$L66&lt;&gt;S$4,$K66&lt;&gt;S$5),"",COUNTIFS($L$6:$L$120,S$4,$K$6:$K$120,S$5,$H$6:$H$120,"&gt;="&amp;12,$I$6:$I$120,"&gt;"&amp;$I66)+1)</f>
        <v/>
      </c>
      <c r="T66">
        <f>COUNTIFS(M66:S66,"&gt;"&amp;0,M66:S66,"&lt;"&amp;4)</f>
        <v>0</v>
      </c>
    </row>
    <row r="67" spans="1:21" x14ac:dyDescent="0.3">
      <c r="A67" s="27" t="s">
        <v>73</v>
      </c>
      <c r="B67" s="28" t="s">
        <v>194</v>
      </c>
      <c r="C67" s="28">
        <v>83</v>
      </c>
      <c r="D67" s="28">
        <v>1</v>
      </c>
      <c r="E67" s="28">
        <v>0</v>
      </c>
      <c r="F67" s="28">
        <f t="shared" si="3"/>
        <v>0</v>
      </c>
      <c r="G67" s="28">
        <f t="shared" si="1"/>
        <v>0</v>
      </c>
      <c r="H67" s="28">
        <f t="shared" si="4"/>
        <v>1</v>
      </c>
      <c r="I67" s="43">
        <f t="shared" si="5"/>
        <v>83</v>
      </c>
      <c r="J67" s="43">
        <f>IF(D67=0,0,IFERROR((101-I67/H67),0))</f>
        <v>18</v>
      </c>
      <c r="K67" s="45" t="s">
        <v>142</v>
      </c>
      <c r="L67" s="29" t="s">
        <v>3</v>
      </c>
      <c r="M67" s="30" t="str">
        <f>IF(H67&lt;12,"N/A",COUNTIFS($H$6:$H$120,"&gt;="&amp;12,$I$6:$I$120,"&gt;"&amp;$I67)+1)</f>
        <v>N/A</v>
      </c>
      <c r="N67" s="31" t="str">
        <f>IF(OR(H67&lt;12,L67&lt;&gt;N$4),"N/A",COUNTIFS($L$6:$L$120,N$4,$H$6:$H$120,"&gt;="&amp;12,$I$6:$I$120,"&gt;"&amp;$I67)+1)</f>
        <v>N/A</v>
      </c>
      <c r="O67" s="31" t="str">
        <f>IF(OR($H67&lt;12,$L67&lt;&gt;O$4),"N/A",COUNTIFS($L$6:$L$120,O$4,$H$6:$H$120,"&gt;="&amp;12,$I$6:$I$120,"&gt;"&amp;$I67)+1)</f>
        <v>N/A</v>
      </c>
      <c r="P67" s="32" t="str">
        <f>IF(OR($H67&lt;4,$L67&lt;&gt;P$4,$K67&lt;&gt;P$5),"",COUNTIFS($L$6:$L$120,P$4,$K$6:$K$120,P$5,$H$6:$H$120,"&gt;="&amp;4,$I$6:$I$120,"&gt;"&amp;$I67)+1)</f>
        <v/>
      </c>
      <c r="Q67" s="33" t="str">
        <f>IF(OR($H67&lt;12,$L67&lt;&gt;Q$4,$K67&lt;&gt;Q$5),"",COUNTIFS($L$6:$L$120,Q$4,$K$6:$K$120,Q$5,$H$6:$H$120,"&gt;="&amp;12,$I$6:$I$120,"&gt;"&amp;$I67)+1)</f>
        <v/>
      </c>
      <c r="R67" s="32" t="str">
        <f>IF(OR($H67&lt;4,$L67&lt;&gt;R$4,$K67&lt;&gt;R$5),"",COUNTIFS($L$6:$L$120,R$4,$K$6:$K$120,R$5,$H$6:$H$120,"&gt;="&amp;4,$I$6:$I$120,"&gt;"&amp;$I67)+1)</f>
        <v/>
      </c>
      <c r="S67" s="33" t="str">
        <f>IF(OR($H67&lt;12,$L67&lt;&gt;S$4,$K67&lt;&gt;S$5),"",COUNTIFS($L$6:$L$120,S$4,$K$6:$K$120,S$5,$H$6:$H$120,"&gt;="&amp;12,$I$6:$I$120,"&gt;"&amp;$I67)+1)</f>
        <v/>
      </c>
      <c r="T67">
        <f>COUNTIFS(M67:S67,"&gt;"&amp;0,M67:S67,"&lt;"&amp;4)</f>
        <v>0</v>
      </c>
    </row>
    <row r="68" spans="1:21" x14ac:dyDescent="0.3">
      <c r="A68" s="27" t="s">
        <v>23</v>
      </c>
      <c r="B68" s="28" t="s">
        <v>195</v>
      </c>
      <c r="C68" s="28">
        <v>0</v>
      </c>
      <c r="D68" s="28">
        <v>0</v>
      </c>
      <c r="E68" s="28">
        <v>0</v>
      </c>
      <c r="F68" s="28">
        <f t="shared" si="3"/>
        <v>0</v>
      </c>
      <c r="G68" s="28">
        <f t="shared" si="1"/>
        <v>0</v>
      </c>
      <c r="H68" s="28">
        <f t="shared" si="4"/>
        <v>0</v>
      </c>
      <c r="I68" s="43">
        <f t="shared" si="5"/>
        <v>0</v>
      </c>
      <c r="J68" s="43">
        <f t="shared" ref="J68:J120" si="6">IF(D68=0,0,IFERROR((101-I68/H68),0))</f>
        <v>0</v>
      </c>
      <c r="K68" s="45" t="s">
        <v>142</v>
      </c>
      <c r="L68" s="29" t="s">
        <v>3</v>
      </c>
      <c r="M68" s="30" t="str">
        <f>IF(H68&lt;12,"N/A",COUNTIFS($H$6:$H$120,"&gt;="&amp;12,$I$6:$I$120,"&gt;"&amp;$I68)+1)</f>
        <v>N/A</v>
      </c>
      <c r="N68" s="31" t="str">
        <f>IF(OR(H68&lt;12,L68&lt;&gt;N$4),"N/A",COUNTIFS($L$6:$L$120,N$4,$H$6:$H$120,"&gt;="&amp;12,$I$6:$I$120,"&gt;"&amp;$I68)+1)</f>
        <v>N/A</v>
      </c>
      <c r="O68" s="31" t="str">
        <f>IF(OR($H68&lt;12,$L68&lt;&gt;O$4),"N/A",COUNTIFS($L$6:$L$120,O$4,$H$6:$H$120,"&gt;="&amp;12,$I$6:$I$120,"&gt;"&amp;$I68)+1)</f>
        <v>N/A</v>
      </c>
      <c r="P68" s="32" t="str">
        <f>IF(OR($H68&lt;4,$L68&lt;&gt;P$4,$K68&lt;&gt;P$5),"",COUNTIFS($L$6:$L$120,P$4,$K$6:$K$120,P$5,$H$6:$H$120,"&gt;="&amp;4,$I$6:$I$120,"&gt;"&amp;$I68)+1)</f>
        <v/>
      </c>
      <c r="Q68" s="33" t="str">
        <f>IF(OR($H68&lt;12,$L68&lt;&gt;Q$4,$K68&lt;&gt;Q$5),"",COUNTIFS($L$6:$L$120,Q$4,$K$6:$K$120,Q$5,$H$6:$H$120,"&gt;="&amp;12,$I$6:$I$120,"&gt;"&amp;$I68)+1)</f>
        <v/>
      </c>
      <c r="R68" s="32" t="str">
        <f>IF(OR($H68&lt;4,$L68&lt;&gt;R$4,$K68&lt;&gt;R$5),"",COUNTIFS($L$6:$L$120,R$4,$K$6:$K$120,R$5,$H$6:$H$120,"&gt;="&amp;4,$I$6:$I$120,"&gt;"&amp;$I68)+1)</f>
        <v/>
      </c>
      <c r="S68" s="33" t="str">
        <f>IF(OR($H68&lt;12,$L68&lt;&gt;S$4,$K68&lt;&gt;S$5),"",COUNTIFS($L$6:$L$120,S$4,$K$6:$K$120,S$5,$H$6:$H$120,"&gt;="&amp;12,$I$6:$I$120,"&gt;"&amp;$I68)+1)</f>
        <v/>
      </c>
      <c r="T68">
        <f>COUNTIFS(M68:S68,"&gt;"&amp;0,M68:S68,"&lt;"&amp;4)</f>
        <v>0</v>
      </c>
    </row>
    <row r="69" spans="1:21" x14ac:dyDescent="0.3">
      <c r="A69" s="27" t="s">
        <v>25</v>
      </c>
      <c r="B69" s="28" t="s">
        <v>196</v>
      </c>
      <c r="C69" s="28">
        <v>0</v>
      </c>
      <c r="D69" s="28">
        <v>0</v>
      </c>
      <c r="E69" s="28">
        <v>0</v>
      </c>
      <c r="F69" s="28">
        <f t="shared" si="3"/>
        <v>0</v>
      </c>
      <c r="G69" s="28">
        <f t="shared" si="1"/>
        <v>0</v>
      </c>
      <c r="H69" s="28">
        <f t="shared" si="4"/>
        <v>0</v>
      </c>
      <c r="I69" s="43">
        <f t="shared" si="5"/>
        <v>0</v>
      </c>
      <c r="J69" s="43">
        <f t="shared" si="6"/>
        <v>0</v>
      </c>
      <c r="K69" s="45" t="s">
        <v>142</v>
      </c>
      <c r="L69" s="29" t="s">
        <v>3</v>
      </c>
      <c r="M69" s="30" t="str">
        <f>IF(H69&lt;12,"N/A",COUNTIFS($H$6:$H$120,"&gt;="&amp;12,$I$6:$I$120,"&gt;"&amp;$I69)+1)</f>
        <v>N/A</v>
      </c>
      <c r="N69" s="31" t="str">
        <f>IF(OR(H69&lt;12,L69&lt;&gt;N$4),"N/A",COUNTIFS($L$6:$L$120,N$4,$H$6:$H$120,"&gt;="&amp;12,$I$6:$I$120,"&gt;"&amp;$I69)+1)</f>
        <v>N/A</v>
      </c>
      <c r="O69" s="31" t="str">
        <f>IF(OR($H69&lt;12,$L69&lt;&gt;O$4),"N/A",COUNTIFS($L$6:$L$120,O$4,$H$6:$H$120,"&gt;="&amp;12,$I$6:$I$120,"&gt;"&amp;$I69)+1)</f>
        <v>N/A</v>
      </c>
      <c r="P69" s="32" t="str">
        <f>IF(OR($H69&lt;4,$L69&lt;&gt;P$4,$K69&lt;&gt;P$5),"",COUNTIFS($L$6:$L$120,P$4,$K$6:$K$120,P$5,$H$6:$H$120,"&gt;="&amp;4,$I$6:$I$120,"&gt;"&amp;$I69)+1)</f>
        <v/>
      </c>
      <c r="Q69" s="33" t="str">
        <f>IF(OR($H69&lt;12,$L69&lt;&gt;Q$4,$K69&lt;&gt;Q$5),"",COUNTIFS($L$6:$L$120,Q$4,$K$6:$K$120,Q$5,$H$6:$H$120,"&gt;="&amp;12,$I$6:$I$120,"&gt;"&amp;$I69)+1)</f>
        <v/>
      </c>
      <c r="R69" s="32" t="str">
        <f>IF(OR($H69&lt;4,$L69&lt;&gt;R$4,$K69&lt;&gt;R$5),"",COUNTIFS($L$6:$L$120,R$4,$K$6:$K$120,R$5,$H$6:$H$120,"&gt;="&amp;4,$I$6:$I$120,"&gt;"&amp;$I69)+1)</f>
        <v/>
      </c>
      <c r="S69" s="33" t="str">
        <f>IF(OR($H69&lt;12,$L69&lt;&gt;S$4,$K69&lt;&gt;S$5),"",COUNTIFS($L$6:$L$120,S$4,$K$6:$K$120,S$5,$H$6:$H$120,"&gt;="&amp;12,$I$6:$I$120,"&gt;"&amp;$I69)+1)</f>
        <v/>
      </c>
      <c r="T69">
        <f>COUNTIFS(M69:S69,"&gt;"&amp;0,M69:S69,"&lt;"&amp;4)</f>
        <v>0</v>
      </c>
    </row>
    <row r="70" spans="1:21" x14ac:dyDescent="0.3">
      <c r="A70" s="27" t="s">
        <v>26</v>
      </c>
      <c r="B70" s="28" t="s">
        <v>197</v>
      </c>
      <c r="C70" s="28">
        <v>0</v>
      </c>
      <c r="D70" s="28">
        <v>0</v>
      </c>
      <c r="E70" s="28">
        <v>2</v>
      </c>
      <c r="F70" s="28">
        <f t="shared" si="3"/>
        <v>2</v>
      </c>
      <c r="G70" s="28">
        <f t="shared" si="1"/>
        <v>0</v>
      </c>
      <c r="H70" s="28">
        <f t="shared" si="4"/>
        <v>2</v>
      </c>
      <c r="I70" s="43">
        <f t="shared" si="5"/>
        <v>0</v>
      </c>
      <c r="J70" s="43">
        <f t="shared" si="6"/>
        <v>0</v>
      </c>
      <c r="K70" s="45" t="s">
        <v>142</v>
      </c>
      <c r="L70" s="29" t="s">
        <v>3</v>
      </c>
      <c r="M70" s="30" t="str">
        <f>IF(H70&lt;12,"N/A",COUNTIFS($H$6:$H$120,"&gt;="&amp;12,$I$6:$I$120,"&gt;"&amp;$I70)+1)</f>
        <v>N/A</v>
      </c>
      <c r="N70" s="31" t="str">
        <f>IF(OR(H70&lt;12,L70&lt;&gt;N$4),"N/A",COUNTIFS($L$6:$L$120,N$4,$H$6:$H$120,"&gt;="&amp;12,$I$6:$I$120,"&gt;"&amp;$I70)+1)</f>
        <v>N/A</v>
      </c>
      <c r="O70" s="31" t="str">
        <f>IF(OR($H70&lt;12,$L70&lt;&gt;O$4),"N/A",COUNTIFS($L$6:$L$120,O$4,$H$6:$H$120,"&gt;="&amp;12,$I$6:$I$120,"&gt;"&amp;$I70)+1)</f>
        <v>N/A</v>
      </c>
      <c r="P70" s="32" t="str">
        <f>IF(OR($H70&lt;4,$L70&lt;&gt;P$4,$K70&lt;&gt;P$5),"",COUNTIFS($L$6:$L$120,P$4,$K$6:$K$120,P$5,$H$6:$H$120,"&gt;="&amp;4,$I$6:$I$120,"&gt;"&amp;$I70)+1)</f>
        <v/>
      </c>
      <c r="Q70" s="33" t="str">
        <f>IF(OR($H70&lt;12,$L70&lt;&gt;Q$4,$K70&lt;&gt;Q$5),"",COUNTIFS($L$6:$L$120,Q$4,$K$6:$K$120,Q$5,$H$6:$H$120,"&gt;="&amp;12,$I$6:$I$120,"&gt;"&amp;$I70)+1)</f>
        <v/>
      </c>
      <c r="R70" s="32" t="str">
        <f>IF(OR($H70&lt;4,$L70&lt;&gt;R$4,$K70&lt;&gt;R$5),"",COUNTIFS($L$6:$L$120,R$4,$K$6:$K$120,R$5,$H$6:$H$120,"&gt;="&amp;4,$I$6:$I$120,"&gt;"&amp;$I70)+1)</f>
        <v/>
      </c>
      <c r="S70" s="33" t="str">
        <f>IF(OR($H70&lt;12,$L70&lt;&gt;S$4,$K70&lt;&gt;S$5),"",COUNTIFS($L$6:$L$120,S$4,$K$6:$K$120,S$5,$H$6:$H$120,"&gt;="&amp;12,$I$6:$I$120,"&gt;"&amp;$I70)+1)</f>
        <v/>
      </c>
      <c r="T70">
        <f>COUNTIFS(M70:S70,"&gt;"&amp;0,M70:S70,"&lt;"&amp;4)</f>
        <v>0</v>
      </c>
    </row>
    <row r="71" spans="1:21" x14ac:dyDescent="0.3">
      <c r="A71" s="27" t="s">
        <v>28</v>
      </c>
      <c r="B71" s="28" t="s">
        <v>196</v>
      </c>
      <c r="C71" s="28">
        <v>0</v>
      </c>
      <c r="D71" s="28">
        <v>0</v>
      </c>
      <c r="E71" s="28">
        <v>0</v>
      </c>
      <c r="F71" s="28">
        <f t="shared" si="3"/>
        <v>0</v>
      </c>
      <c r="G71" s="28">
        <f t="shared" si="1"/>
        <v>0</v>
      </c>
      <c r="H71" s="28">
        <f t="shared" si="4"/>
        <v>0</v>
      </c>
      <c r="I71" s="43">
        <f t="shared" si="5"/>
        <v>0</v>
      </c>
      <c r="J71" s="43">
        <f t="shared" si="6"/>
        <v>0</v>
      </c>
      <c r="K71" s="45" t="s">
        <v>142</v>
      </c>
      <c r="L71" s="29" t="s">
        <v>2</v>
      </c>
      <c r="M71" s="30" t="str">
        <f>IF(H71&lt;12,"N/A",COUNTIFS($H$6:$H$120,"&gt;="&amp;12,$I$6:$I$120,"&gt;"&amp;$I71)+1)</f>
        <v>N/A</v>
      </c>
      <c r="N71" s="31" t="str">
        <f>IF(OR(H71&lt;12,L71&lt;&gt;N$4),"N/A",COUNTIFS($L$6:$L$120,N$4,$H$6:$H$120,"&gt;="&amp;12,$I$6:$I$120,"&gt;"&amp;$I71)+1)</f>
        <v>N/A</v>
      </c>
      <c r="O71" s="31" t="str">
        <f>IF(OR($H71&lt;12,$L71&lt;&gt;O$4),"N/A",COUNTIFS($L$6:$L$120,O$4,$H$6:$H$120,"&gt;="&amp;12,$I$6:$I$120,"&gt;"&amp;$I71)+1)</f>
        <v>N/A</v>
      </c>
      <c r="P71" s="32" t="str">
        <f>IF(OR($H71&lt;4,$L71&lt;&gt;P$4,$K71&lt;&gt;P$5),"",COUNTIFS($L$6:$L$120,P$4,$K$6:$K$120,P$5,$H$6:$H$120,"&gt;="&amp;4,$I$6:$I$120,"&gt;"&amp;$I71)+1)</f>
        <v/>
      </c>
      <c r="Q71" s="33" t="str">
        <f>IF(OR($H71&lt;12,$L71&lt;&gt;Q$4,$K71&lt;&gt;Q$5),"",COUNTIFS($L$6:$L$120,Q$4,$K$6:$K$120,Q$5,$H$6:$H$120,"&gt;="&amp;12,$I$6:$I$120,"&gt;"&amp;$I71)+1)</f>
        <v/>
      </c>
      <c r="R71" s="32" t="str">
        <f>IF(OR($H71&lt;4,$L71&lt;&gt;R$4,$K71&lt;&gt;R$5),"",COUNTIFS($L$6:$L$120,R$4,$K$6:$K$120,R$5,$H$6:$H$120,"&gt;="&amp;4,$I$6:$I$120,"&gt;"&amp;$I71)+1)</f>
        <v/>
      </c>
      <c r="S71" s="33" t="str">
        <f>IF(OR($H71&lt;12,$L71&lt;&gt;S$4,$K71&lt;&gt;S$5),"",COUNTIFS($L$6:$L$120,S$4,$K$6:$K$120,S$5,$H$6:$H$120,"&gt;="&amp;12,$I$6:$I$120,"&gt;"&amp;$I71)+1)</f>
        <v/>
      </c>
      <c r="T71">
        <f>COUNTIFS(M71:S71,"&gt;"&amp;0,M71:S71,"&lt;"&amp;4)</f>
        <v>0</v>
      </c>
    </row>
    <row r="72" spans="1:21" x14ac:dyDescent="0.3">
      <c r="A72" s="27" t="s">
        <v>29</v>
      </c>
      <c r="B72" s="28" t="s">
        <v>195</v>
      </c>
      <c r="C72" s="28">
        <v>0</v>
      </c>
      <c r="D72" s="28">
        <v>0</v>
      </c>
      <c r="E72" s="28">
        <v>0</v>
      </c>
      <c r="F72" s="28">
        <f t="shared" ref="F72:F120" si="7">IF($D72=12,0,IF($D72=11,MIN($E72,1),IF($D72&lt;=10,MIN($E72,2),0)))</f>
        <v>0</v>
      </c>
      <c r="G72" s="28">
        <f t="shared" si="1"/>
        <v>0</v>
      </c>
      <c r="H72" s="28">
        <f t="shared" ref="H72:H120" si="8">+D72+F72</f>
        <v>0</v>
      </c>
      <c r="I72" s="43">
        <f t="shared" ref="I72:I120" si="9">+C72+G72</f>
        <v>0</v>
      </c>
      <c r="J72" s="43">
        <f t="shared" si="6"/>
        <v>0</v>
      </c>
      <c r="K72" s="45" t="s">
        <v>142</v>
      </c>
      <c r="L72" s="29" t="s">
        <v>3</v>
      </c>
      <c r="M72" s="30" t="str">
        <f>IF(H72&lt;12,"N/A",COUNTIFS($H$6:$H$120,"&gt;="&amp;12,$I$6:$I$120,"&gt;"&amp;$I72)+1)</f>
        <v>N/A</v>
      </c>
      <c r="N72" s="31" t="str">
        <f>IF(OR(H72&lt;12,L72&lt;&gt;N$4),"N/A",COUNTIFS($L$6:$L$120,N$4,$H$6:$H$120,"&gt;="&amp;12,$I$6:$I$120,"&gt;"&amp;$I72)+1)</f>
        <v>N/A</v>
      </c>
      <c r="O72" s="31" t="str">
        <f>IF(OR($H72&lt;12,$L72&lt;&gt;O$4),"N/A",COUNTIFS($L$6:$L$120,O$4,$H$6:$H$120,"&gt;="&amp;12,$I$6:$I$120,"&gt;"&amp;$I72)+1)</f>
        <v>N/A</v>
      </c>
      <c r="P72" s="32" t="str">
        <f>IF(OR($H72&lt;4,$L72&lt;&gt;P$4,$K72&lt;&gt;P$5),"",COUNTIFS($L$6:$L$120,P$4,$K$6:$K$120,P$5,$H$6:$H$120,"&gt;="&amp;4,$I$6:$I$120,"&gt;"&amp;$I72)+1)</f>
        <v/>
      </c>
      <c r="Q72" s="33" t="str">
        <f>IF(OR($H72&lt;12,$L72&lt;&gt;Q$4,$K72&lt;&gt;Q$5),"",COUNTIFS($L$6:$L$120,Q$4,$K$6:$K$120,Q$5,$H$6:$H$120,"&gt;="&amp;12,$I$6:$I$120,"&gt;"&amp;$I72)+1)</f>
        <v/>
      </c>
      <c r="R72" s="32" t="str">
        <f>IF(OR($H72&lt;4,$L72&lt;&gt;R$4,$K72&lt;&gt;R$5),"",COUNTIFS($L$6:$L$120,R$4,$K$6:$K$120,R$5,$H$6:$H$120,"&gt;="&amp;4,$I$6:$I$120,"&gt;"&amp;$I72)+1)</f>
        <v/>
      </c>
      <c r="S72" s="33" t="str">
        <f>IF(OR($H72&lt;12,$L72&lt;&gt;S$4,$K72&lt;&gt;S$5),"",COUNTIFS($L$6:$L$120,S$4,$K$6:$K$120,S$5,$H$6:$H$120,"&gt;="&amp;12,$I$6:$I$120,"&gt;"&amp;$I72)+1)</f>
        <v/>
      </c>
      <c r="T72">
        <f>COUNTIFS(M72:S72,"&gt;"&amp;0,M72:S72,"&lt;"&amp;4)</f>
        <v>0</v>
      </c>
    </row>
    <row r="73" spans="1:21" x14ac:dyDescent="0.3">
      <c r="A73" s="27" t="s">
        <v>33</v>
      </c>
      <c r="B73" s="28" t="s">
        <v>198</v>
      </c>
      <c r="C73" s="28">
        <v>0</v>
      </c>
      <c r="D73" s="28">
        <v>0</v>
      </c>
      <c r="E73" s="28">
        <v>0</v>
      </c>
      <c r="F73" s="28">
        <f t="shared" si="7"/>
        <v>0</v>
      </c>
      <c r="G73" s="28">
        <f t="shared" si="1"/>
        <v>0</v>
      </c>
      <c r="H73" s="28">
        <f t="shared" si="8"/>
        <v>0</v>
      </c>
      <c r="I73" s="43">
        <f t="shared" si="9"/>
        <v>0</v>
      </c>
      <c r="J73" s="43">
        <f t="shared" si="6"/>
        <v>0</v>
      </c>
      <c r="K73" s="45" t="s">
        <v>142</v>
      </c>
      <c r="L73" s="29" t="s">
        <v>3</v>
      </c>
      <c r="M73" s="30" t="str">
        <f>IF(H73&lt;12,"N/A",COUNTIFS($H$6:$H$120,"&gt;="&amp;12,$I$6:$I$120,"&gt;"&amp;$I73)+1)</f>
        <v>N/A</v>
      </c>
      <c r="N73" s="31" t="str">
        <f>IF(OR(H73&lt;12,L73&lt;&gt;N$4),"N/A",COUNTIFS($L$6:$L$120,N$4,$H$6:$H$120,"&gt;="&amp;12,$I$6:$I$120,"&gt;"&amp;$I73)+1)</f>
        <v>N/A</v>
      </c>
      <c r="O73" s="31" t="str">
        <f>IF(OR($H73&lt;12,$L73&lt;&gt;O$4),"N/A",COUNTIFS($L$6:$L$120,O$4,$H$6:$H$120,"&gt;="&amp;12,$I$6:$I$120,"&gt;"&amp;$I73)+1)</f>
        <v>N/A</v>
      </c>
      <c r="P73" s="32" t="str">
        <f>IF(OR($H73&lt;4,$L73&lt;&gt;P$4,$K73&lt;&gt;P$5),"",COUNTIFS($L$6:$L$120,P$4,$K$6:$K$120,P$5,$H$6:$H$120,"&gt;="&amp;4,$I$6:$I$120,"&gt;"&amp;$I73)+1)</f>
        <v/>
      </c>
      <c r="Q73" s="33" t="str">
        <f>IF(OR($H73&lt;12,$L73&lt;&gt;Q$4,$K73&lt;&gt;Q$5),"",COUNTIFS($L$6:$L$120,Q$4,$K$6:$K$120,Q$5,$H$6:$H$120,"&gt;="&amp;12,$I$6:$I$120,"&gt;"&amp;$I73)+1)</f>
        <v/>
      </c>
      <c r="R73" s="32" t="str">
        <f>IF(OR($H73&lt;4,$L73&lt;&gt;R$4,$K73&lt;&gt;R$5),"",COUNTIFS($L$6:$L$120,R$4,$K$6:$K$120,R$5,$H$6:$H$120,"&gt;="&amp;4,$I$6:$I$120,"&gt;"&amp;$I73)+1)</f>
        <v/>
      </c>
      <c r="S73" s="33" t="str">
        <f>IF(OR($H73&lt;12,$L73&lt;&gt;S$4,$K73&lt;&gt;S$5),"",COUNTIFS($L$6:$L$120,S$4,$K$6:$K$120,S$5,$H$6:$H$120,"&gt;="&amp;12,$I$6:$I$120,"&gt;"&amp;$I73)+1)</f>
        <v/>
      </c>
      <c r="T73">
        <f>COUNTIFS(M73:S73,"&gt;"&amp;0,M73:S73,"&lt;"&amp;4)</f>
        <v>0</v>
      </c>
    </row>
    <row r="74" spans="1:21" x14ac:dyDescent="0.3">
      <c r="A74" s="27" t="s">
        <v>36</v>
      </c>
      <c r="B74" s="28" t="s">
        <v>199</v>
      </c>
      <c r="C74" s="28">
        <v>0</v>
      </c>
      <c r="D74" s="28">
        <v>0</v>
      </c>
      <c r="E74" s="28">
        <v>0</v>
      </c>
      <c r="F74" s="28">
        <f t="shared" si="7"/>
        <v>0</v>
      </c>
      <c r="G74" s="28">
        <f t="shared" si="1"/>
        <v>0</v>
      </c>
      <c r="H74" s="28">
        <f t="shared" si="8"/>
        <v>0</v>
      </c>
      <c r="I74" s="43">
        <f t="shared" si="9"/>
        <v>0</v>
      </c>
      <c r="J74" s="43">
        <f t="shared" si="6"/>
        <v>0</v>
      </c>
      <c r="K74" s="45" t="s">
        <v>142</v>
      </c>
      <c r="L74" s="29" t="s">
        <v>3</v>
      </c>
      <c r="M74" s="30" t="str">
        <f>IF(H74&lt;12,"N/A",COUNTIFS($H$6:$H$120,"&gt;="&amp;12,$I$6:$I$120,"&gt;"&amp;$I74)+1)</f>
        <v>N/A</v>
      </c>
      <c r="N74" s="31" t="str">
        <f>IF(OR(H74&lt;12,L74&lt;&gt;N$4),"N/A",COUNTIFS($L$6:$L$120,N$4,$H$6:$H$120,"&gt;="&amp;12,$I$6:$I$120,"&gt;"&amp;$I74)+1)</f>
        <v>N/A</v>
      </c>
      <c r="O74" s="31" t="str">
        <f>IF(OR($H74&lt;12,$L74&lt;&gt;O$4),"N/A",COUNTIFS($L$6:$L$120,O$4,$H$6:$H$120,"&gt;="&amp;12,$I$6:$I$120,"&gt;"&amp;$I74)+1)</f>
        <v>N/A</v>
      </c>
      <c r="P74" s="32" t="str">
        <f>IF(OR($H74&lt;4,$L74&lt;&gt;P$4,$K74&lt;&gt;P$5),"",COUNTIFS($L$6:$L$120,P$4,$K$6:$K$120,P$5,$H$6:$H$120,"&gt;="&amp;4,$I$6:$I$120,"&gt;"&amp;$I74)+1)</f>
        <v/>
      </c>
      <c r="Q74" s="33" t="str">
        <f>IF(OR($H74&lt;12,$L74&lt;&gt;Q$4,$K74&lt;&gt;Q$5),"",COUNTIFS($L$6:$L$120,Q$4,$K$6:$K$120,Q$5,$H$6:$H$120,"&gt;="&amp;12,$I$6:$I$120,"&gt;"&amp;$I74)+1)</f>
        <v/>
      </c>
      <c r="R74" s="32" t="str">
        <f>IF(OR($H74&lt;4,$L74&lt;&gt;R$4,$K74&lt;&gt;R$5),"",COUNTIFS($L$6:$L$120,R$4,$K$6:$K$120,R$5,$H$6:$H$120,"&gt;="&amp;4,$I$6:$I$120,"&gt;"&amp;$I74)+1)</f>
        <v/>
      </c>
      <c r="S74" s="33" t="str">
        <f>IF(OR($H74&lt;12,$L74&lt;&gt;S$4,$K74&lt;&gt;S$5),"",COUNTIFS($L$6:$L$120,S$4,$K$6:$K$120,S$5,$H$6:$H$120,"&gt;="&amp;12,$I$6:$I$120,"&gt;"&amp;$I74)+1)</f>
        <v/>
      </c>
      <c r="T74">
        <f>COUNTIFS(M74:S74,"&gt;"&amp;0,M74:S74,"&lt;"&amp;4)</f>
        <v>0</v>
      </c>
    </row>
    <row r="75" spans="1:21" x14ac:dyDescent="0.3">
      <c r="A75" s="27" t="s">
        <v>37</v>
      </c>
      <c r="B75" s="28" t="s">
        <v>195</v>
      </c>
      <c r="C75" s="28">
        <v>0</v>
      </c>
      <c r="D75" s="28">
        <v>0</v>
      </c>
      <c r="E75" s="28">
        <v>0</v>
      </c>
      <c r="F75" s="28">
        <f t="shared" si="7"/>
        <v>0</v>
      </c>
      <c r="G75" s="28">
        <f t="shared" si="1"/>
        <v>0</v>
      </c>
      <c r="H75" s="28">
        <f t="shared" si="8"/>
        <v>0</v>
      </c>
      <c r="I75" s="43">
        <f t="shared" si="9"/>
        <v>0</v>
      </c>
      <c r="J75" s="43">
        <f t="shared" si="6"/>
        <v>0</v>
      </c>
      <c r="K75" s="45" t="s">
        <v>142</v>
      </c>
      <c r="L75" s="29" t="s">
        <v>2</v>
      </c>
      <c r="M75" s="30" t="str">
        <f>IF(H75&lt;12,"N/A",COUNTIFS($H$6:$H$120,"&gt;="&amp;12,$I$6:$I$120,"&gt;"&amp;$I75)+1)</f>
        <v>N/A</v>
      </c>
      <c r="N75" s="31" t="str">
        <f>IF(OR(H75&lt;12,L75&lt;&gt;N$4),"N/A",COUNTIFS($L$6:$L$120,N$4,$H$6:$H$120,"&gt;="&amp;12,$I$6:$I$120,"&gt;"&amp;$I75)+1)</f>
        <v>N/A</v>
      </c>
      <c r="O75" s="31" t="str">
        <f>IF(OR($H75&lt;12,$L75&lt;&gt;O$4),"N/A",COUNTIFS($L$6:$L$120,O$4,$H$6:$H$120,"&gt;="&amp;12,$I$6:$I$120,"&gt;"&amp;$I75)+1)</f>
        <v>N/A</v>
      </c>
      <c r="P75" s="32" t="str">
        <f>IF(OR($H75&lt;4,$L75&lt;&gt;P$4,$K75&lt;&gt;P$5),"",COUNTIFS($L$6:$L$120,P$4,$K$6:$K$120,P$5,$H$6:$H$120,"&gt;="&amp;4,$I$6:$I$120,"&gt;"&amp;$I75)+1)</f>
        <v/>
      </c>
      <c r="Q75" s="33" t="str">
        <f>IF(OR($H75&lt;12,$L75&lt;&gt;Q$4,$K75&lt;&gt;Q$5),"",COUNTIFS($L$6:$L$120,Q$4,$K$6:$K$120,Q$5,$H$6:$H$120,"&gt;="&amp;12,$I$6:$I$120,"&gt;"&amp;$I75)+1)</f>
        <v/>
      </c>
      <c r="R75" s="32" t="str">
        <f>IF(OR($H75&lt;4,$L75&lt;&gt;R$4,$K75&lt;&gt;R$5),"",COUNTIFS($L$6:$L$120,R$4,$K$6:$K$120,R$5,$H$6:$H$120,"&gt;="&amp;4,$I$6:$I$120,"&gt;"&amp;$I75)+1)</f>
        <v/>
      </c>
      <c r="S75" s="33" t="str">
        <f>IF(OR($H75&lt;12,$L75&lt;&gt;S$4,$K75&lt;&gt;S$5),"",COUNTIFS($L$6:$L$120,S$4,$K$6:$K$120,S$5,$H$6:$H$120,"&gt;="&amp;12,$I$6:$I$120,"&gt;"&amp;$I75)+1)</f>
        <v/>
      </c>
      <c r="T75">
        <f>COUNTIFS(M75:S75,"&gt;"&amp;0,M75:S75,"&lt;"&amp;4)</f>
        <v>0</v>
      </c>
    </row>
    <row r="76" spans="1:21" x14ac:dyDescent="0.3">
      <c r="A76" s="27" t="s">
        <v>39</v>
      </c>
      <c r="B76" s="28" t="s">
        <v>200</v>
      </c>
      <c r="C76" s="28">
        <v>0</v>
      </c>
      <c r="D76" s="28">
        <v>0</v>
      </c>
      <c r="E76" s="28">
        <v>0</v>
      </c>
      <c r="F76" s="28">
        <f t="shared" si="7"/>
        <v>0</v>
      </c>
      <c r="G76" s="28">
        <f t="shared" si="1"/>
        <v>0</v>
      </c>
      <c r="H76" s="28">
        <f t="shared" si="8"/>
        <v>0</v>
      </c>
      <c r="I76" s="43">
        <f t="shared" si="9"/>
        <v>0</v>
      </c>
      <c r="J76" s="43">
        <f t="shared" si="6"/>
        <v>0</v>
      </c>
      <c r="K76" s="45" t="s">
        <v>142</v>
      </c>
      <c r="L76" s="29" t="s">
        <v>2</v>
      </c>
      <c r="M76" s="30" t="str">
        <f>IF(H76&lt;12,"N/A",COUNTIFS($H$6:$H$120,"&gt;="&amp;12,$I$6:$I$120,"&gt;"&amp;$I76)+1)</f>
        <v>N/A</v>
      </c>
      <c r="N76" s="31" t="str">
        <f>IF(OR(H76&lt;12,L76&lt;&gt;N$4),"N/A",COUNTIFS($L$6:$L$120,N$4,$H$6:$H$120,"&gt;="&amp;12,$I$6:$I$120,"&gt;"&amp;$I76)+1)</f>
        <v>N/A</v>
      </c>
      <c r="O76" s="31" t="str">
        <f>IF(OR($H76&lt;12,$L76&lt;&gt;O$4),"N/A",COUNTIFS($L$6:$L$120,O$4,$H$6:$H$120,"&gt;="&amp;12,$I$6:$I$120,"&gt;"&amp;$I76)+1)</f>
        <v>N/A</v>
      </c>
      <c r="P76" s="32" t="str">
        <f>IF(OR($H76&lt;4,$L76&lt;&gt;P$4,$K76&lt;&gt;P$5),"",COUNTIFS($L$6:$L$120,P$4,$K$6:$K$120,P$5,$H$6:$H$120,"&gt;="&amp;4,$I$6:$I$120,"&gt;"&amp;$I76)+1)</f>
        <v/>
      </c>
      <c r="Q76" s="33" t="str">
        <f>IF(OR($H76&lt;12,$L76&lt;&gt;Q$4,$K76&lt;&gt;Q$5),"",COUNTIFS($L$6:$L$120,Q$4,$K$6:$K$120,Q$5,$H$6:$H$120,"&gt;="&amp;12,$I$6:$I$120,"&gt;"&amp;$I76)+1)</f>
        <v/>
      </c>
      <c r="R76" s="32" t="str">
        <f>IF(OR($H76&lt;4,$L76&lt;&gt;R$4,$K76&lt;&gt;R$5),"",COUNTIFS($L$6:$L$120,R$4,$K$6:$K$120,R$5,$H$6:$H$120,"&gt;="&amp;4,$I$6:$I$120,"&gt;"&amp;$I76)+1)</f>
        <v/>
      </c>
      <c r="S76" s="33" t="str">
        <f>IF(OR($H76&lt;12,$L76&lt;&gt;S$4,$K76&lt;&gt;S$5),"",COUNTIFS($L$6:$L$120,S$4,$K$6:$K$120,S$5,$H$6:$H$120,"&gt;="&amp;12,$I$6:$I$120,"&gt;"&amp;$I76)+1)</f>
        <v/>
      </c>
      <c r="T76">
        <f>COUNTIFS(M76:S76,"&gt;"&amp;0,M76:S76,"&lt;"&amp;4)</f>
        <v>0</v>
      </c>
    </row>
    <row r="77" spans="1:21" x14ac:dyDescent="0.3">
      <c r="A77" s="27" t="s">
        <v>40</v>
      </c>
      <c r="B77" s="28" t="s">
        <v>196</v>
      </c>
      <c r="C77" s="28">
        <v>0</v>
      </c>
      <c r="D77" s="28">
        <v>0</v>
      </c>
      <c r="E77" s="28">
        <v>0</v>
      </c>
      <c r="F77" s="28">
        <f t="shared" si="7"/>
        <v>0</v>
      </c>
      <c r="G77" s="28">
        <f t="shared" si="1"/>
        <v>0</v>
      </c>
      <c r="H77" s="28">
        <f t="shared" si="8"/>
        <v>0</v>
      </c>
      <c r="I77" s="43">
        <f t="shared" si="9"/>
        <v>0</v>
      </c>
      <c r="J77" s="43">
        <f t="shared" si="6"/>
        <v>0</v>
      </c>
      <c r="K77" s="45" t="s">
        <v>142</v>
      </c>
      <c r="L77" s="29" t="s">
        <v>3</v>
      </c>
      <c r="M77" s="30" t="str">
        <f>IF(H77&lt;12,"N/A",COUNTIFS($H$6:$H$120,"&gt;="&amp;12,$I$6:$I$120,"&gt;"&amp;$I77)+1)</f>
        <v>N/A</v>
      </c>
      <c r="N77" s="31" t="str">
        <f>IF(OR(H77&lt;12,L77&lt;&gt;N$4),"N/A",COUNTIFS($L$6:$L$120,N$4,$H$6:$H$120,"&gt;="&amp;12,$I$6:$I$120,"&gt;"&amp;$I77)+1)</f>
        <v>N/A</v>
      </c>
      <c r="O77" s="31" t="str">
        <f>IF(OR($H77&lt;12,$L77&lt;&gt;O$4),"N/A",COUNTIFS($L$6:$L$120,O$4,$H$6:$H$120,"&gt;="&amp;12,$I$6:$I$120,"&gt;"&amp;$I77)+1)</f>
        <v>N/A</v>
      </c>
      <c r="P77" s="32" t="str">
        <f>IF(OR($H77&lt;4,$L77&lt;&gt;P$4,$K77&lt;&gt;P$5),"",COUNTIFS($L$6:$L$120,P$4,$K$6:$K$120,P$5,$H$6:$H$120,"&gt;="&amp;4,$I$6:$I$120,"&gt;"&amp;$I77)+1)</f>
        <v/>
      </c>
      <c r="Q77" s="33" t="str">
        <f>IF(OR($H77&lt;12,$L77&lt;&gt;Q$4,$K77&lt;&gt;Q$5),"",COUNTIFS($L$6:$L$120,Q$4,$K$6:$K$120,Q$5,$H$6:$H$120,"&gt;="&amp;12,$I$6:$I$120,"&gt;"&amp;$I77)+1)</f>
        <v/>
      </c>
      <c r="R77" s="32" t="str">
        <f>IF(OR($H77&lt;4,$L77&lt;&gt;R$4,$K77&lt;&gt;R$5),"",COUNTIFS($L$6:$L$120,R$4,$K$6:$K$120,R$5,$H$6:$H$120,"&gt;="&amp;4,$I$6:$I$120,"&gt;"&amp;$I77)+1)</f>
        <v/>
      </c>
      <c r="S77" s="33" t="str">
        <f>IF(OR($H77&lt;12,$L77&lt;&gt;S$4,$K77&lt;&gt;S$5),"",COUNTIFS($L$6:$L$120,S$4,$K$6:$K$120,S$5,$H$6:$H$120,"&gt;="&amp;12,$I$6:$I$120,"&gt;"&amp;$I77)+1)</f>
        <v/>
      </c>
      <c r="T77">
        <f>COUNTIFS(M77:S77,"&gt;"&amp;0,M77:S77,"&lt;"&amp;4)</f>
        <v>0</v>
      </c>
    </row>
    <row r="78" spans="1:21" x14ac:dyDescent="0.3">
      <c r="A78" s="27" t="s">
        <v>41</v>
      </c>
      <c r="B78" s="28" t="s">
        <v>195</v>
      </c>
      <c r="C78" s="28">
        <v>0</v>
      </c>
      <c r="D78" s="28">
        <v>0</v>
      </c>
      <c r="E78" s="28">
        <v>0</v>
      </c>
      <c r="F78" s="28">
        <f t="shared" si="7"/>
        <v>0</v>
      </c>
      <c r="G78" s="28">
        <f t="shared" si="1"/>
        <v>0</v>
      </c>
      <c r="H78" s="28">
        <f t="shared" si="8"/>
        <v>0</v>
      </c>
      <c r="I78" s="43">
        <f t="shared" si="9"/>
        <v>0</v>
      </c>
      <c r="J78" s="43">
        <f t="shared" si="6"/>
        <v>0</v>
      </c>
      <c r="K78" s="45" t="s">
        <v>142</v>
      </c>
      <c r="L78" s="29" t="s">
        <v>3</v>
      </c>
      <c r="M78" s="30" t="str">
        <f>IF(H78&lt;12,"N/A",COUNTIFS($H$6:$H$120,"&gt;="&amp;12,$I$6:$I$120,"&gt;"&amp;$I78)+1)</f>
        <v>N/A</v>
      </c>
      <c r="N78" s="31" t="str">
        <f>IF(OR(H78&lt;12,L78&lt;&gt;N$4),"N/A",COUNTIFS($L$6:$L$120,N$4,$H$6:$H$120,"&gt;="&amp;12,$I$6:$I$120,"&gt;"&amp;$I78)+1)</f>
        <v>N/A</v>
      </c>
      <c r="O78" s="31" t="str">
        <f>IF(OR($H78&lt;12,$L78&lt;&gt;O$4),"N/A",COUNTIFS($L$6:$L$120,O$4,$H$6:$H$120,"&gt;="&amp;12,$I$6:$I$120,"&gt;"&amp;$I78)+1)</f>
        <v>N/A</v>
      </c>
      <c r="P78" s="32" t="str">
        <f>IF(OR($H78&lt;4,$L78&lt;&gt;P$4,$K78&lt;&gt;P$5),"",COUNTIFS($L$6:$L$120,P$4,$K$6:$K$120,P$5,$H$6:$H$120,"&gt;="&amp;4,$I$6:$I$120,"&gt;"&amp;$I78)+1)</f>
        <v/>
      </c>
      <c r="Q78" s="33" t="str">
        <f>IF(OR($H78&lt;12,$L78&lt;&gt;Q$4,$K78&lt;&gt;Q$5),"",COUNTIFS($L$6:$L$120,Q$4,$K$6:$K$120,Q$5,$H$6:$H$120,"&gt;="&amp;12,$I$6:$I$120,"&gt;"&amp;$I78)+1)</f>
        <v/>
      </c>
      <c r="R78" s="32" t="str">
        <f>IF(OR($H78&lt;4,$L78&lt;&gt;R$4,$K78&lt;&gt;R$5),"",COUNTIFS($L$6:$L$120,R$4,$K$6:$K$120,R$5,$H$6:$H$120,"&gt;="&amp;4,$I$6:$I$120,"&gt;"&amp;$I78)+1)</f>
        <v/>
      </c>
      <c r="S78" s="33" t="str">
        <f>IF(OR($H78&lt;12,$L78&lt;&gt;S$4,$K78&lt;&gt;S$5),"",COUNTIFS($L$6:$L$120,S$4,$K$6:$K$120,S$5,$H$6:$H$120,"&gt;="&amp;12,$I$6:$I$120,"&gt;"&amp;$I78)+1)</f>
        <v/>
      </c>
      <c r="T78">
        <f>COUNTIFS(M78:S78,"&gt;"&amp;0,M78:S78,"&lt;"&amp;4)</f>
        <v>0</v>
      </c>
    </row>
    <row r="79" spans="1:21" x14ac:dyDescent="0.3">
      <c r="A79" s="27" t="s">
        <v>43</v>
      </c>
      <c r="B79" s="28" t="s">
        <v>196</v>
      </c>
      <c r="C79" s="28">
        <v>0</v>
      </c>
      <c r="D79" s="28">
        <v>0</v>
      </c>
      <c r="E79" s="28">
        <v>0</v>
      </c>
      <c r="F79" s="28">
        <f t="shared" si="7"/>
        <v>0</v>
      </c>
      <c r="G79" s="28">
        <f t="shared" si="1"/>
        <v>0</v>
      </c>
      <c r="H79" s="28">
        <f t="shared" si="8"/>
        <v>0</v>
      </c>
      <c r="I79" s="43">
        <f t="shared" si="9"/>
        <v>0</v>
      </c>
      <c r="J79" s="43">
        <f t="shared" si="6"/>
        <v>0</v>
      </c>
      <c r="K79" s="45" t="s">
        <v>142</v>
      </c>
      <c r="L79" s="29" t="s">
        <v>3</v>
      </c>
      <c r="M79" s="30" t="str">
        <f>IF(H79&lt;12,"N/A",COUNTIFS($H$6:$H$120,"&gt;="&amp;12,$I$6:$I$120,"&gt;"&amp;$I79)+1)</f>
        <v>N/A</v>
      </c>
      <c r="N79" s="31" t="str">
        <f>IF(OR(H79&lt;12,L79&lt;&gt;N$4),"N/A",COUNTIFS($L$6:$L$120,N$4,$H$6:$H$120,"&gt;="&amp;12,$I$6:$I$120,"&gt;"&amp;$I79)+1)</f>
        <v>N/A</v>
      </c>
      <c r="O79" s="31" t="str">
        <f>IF(OR($H79&lt;12,$L79&lt;&gt;O$4),"N/A",COUNTIFS($L$6:$L$120,O$4,$H$6:$H$120,"&gt;="&amp;12,$I$6:$I$120,"&gt;"&amp;$I79)+1)</f>
        <v>N/A</v>
      </c>
      <c r="P79" s="32" t="str">
        <f>IF(OR($H79&lt;4,$L79&lt;&gt;P$4,$K79&lt;&gt;P$5),"",COUNTIFS($L$6:$L$120,P$4,$K$6:$K$120,P$5,$H$6:$H$120,"&gt;="&amp;4,$I$6:$I$120,"&gt;"&amp;$I79)+1)</f>
        <v/>
      </c>
      <c r="Q79" s="33" t="str">
        <f>IF(OR($H79&lt;12,$L79&lt;&gt;Q$4,$K79&lt;&gt;Q$5),"",COUNTIFS($L$6:$L$120,Q$4,$K$6:$K$120,Q$5,$H$6:$H$120,"&gt;="&amp;12,$I$6:$I$120,"&gt;"&amp;$I79)+1)</f>
        <v/>
      </c>
      <c r="R79" s="32" t="str">
        <f>IF(OR($H79&lt;4,$L79&lt;&gt;R$4,$K79&lt;&gt;R$5),"",COUNTIFS($L$6:$L$120,R$4,$K$6:$K$120,R$5,$H$6:$H$120,"&gt;="&amp;4,$I$6:$I$120,"&gt;"&amp;$I79)+1)</f>
        <v/>
      </c>
      <c r="S79" s="33" t="str">
        <f>IF(OR($H79&lt;12,$L79&lt;&gt;S$4,$K79&lt;&gt;S$5),"",COUNTIFS($L$6:$L$120,S$4,$K$6:$K$120,S$5,$H$6:$H$120,"&gt;="&amp;12,$I$6:$I$120,"&gt;"&amp;$I79)+1)</f>
        <v/>
      </c>
      <c r="T79">
        <f>COUNTIFS(M79:S79,"&gt;"&amp;0,M79:S79,"&lt;"&amp;4)</f>
        <v>0</v>
      </c>
    </row>
    <row r="80" spans="1:21" x14ac:dyDescent="0.3">
      <c r="A80" s="27" t="s">
        <v>44</v>
      </c>
      <c r="B80" s="28" t="s">
        <v>201</v>
      </c>
      <c r="C80" s="28">
        <v>0</v>
      </c>
      <c r="D80" s="28">
        <v>0</v>
      </c>
      <c r="E80" s="28">
        <v>0</v>
      </c>
      <c r="F80" s="28">
        <f t="shared" si="7"/>
        <v>0</v>
      </c>
      <c r="G80" s="28">
        <f t="shared" si="1"/>
        <v>0</v>
      </c>
      <c r="H80" s="28">
        <f t="shared" si="8"/>
        <v>0</v>
      </c>
      <c r="I80" s="43">
        <f t="shared" si="9"/>
        <v>0</v>
      </c>
      <c r="J80" s="43">
        <f t="shared" si="6"/>
        <v>0</v>
      </c>
      <c r="K80" s="45" t="s">
        <v>142</v>
      </c>
      <c r="L80" s="29" t="s">
        <v>3</v>
      </c>
      <c r="M80" s="30" t="str">
        <f>IF(H80&lt;12,"N/A",COUNTIFS($H$6:$H$120,"&gt;="&amp;12,$I$6:$I$120,"&gt;"&amp;$I80)+1)</f>
        <v>N/A</v>
      </c>
      <c r="N80" s="31" t="str">
        <f>IF(OR(H80&lt;12,L80&lt;&gt;N$4),"N/A",COUNTIFS($L$6:$L$120,N$4,$H$6:$H$120,"&gt;="&amp;12,$I$6:$I$120,"&gt;"&amp;$I80)+1)</f>
        <v>N/A</v>
      </c>
      <c r="O80" s="31" t="str">
        <f>IF(OR($H80&lt;12,$L80&lt;&gt;O$4),"N/A",COUNTIFS($L$6:$L$120,O$4,$H$6:$H$120,"&gt;="&amp;12,$I$6:$I$120,"&gt;"&amp;$I80)+1)</f>
        <v>N/A</v>
      </c>
      <c r="P80" s="32" t="str">
        <f>IF(OR($H80&lt;4,$L80&lt;&gt;P$4,$K80&lt;&gt;P$5),"",COUNTIFS($L$6:$L$120,P$4,$K$6:$K$120,P$5,$H$6:$H$120,"&gt;="&amp;4,$I$6:$I$120,"&gt;"&amp;$I80)+1)</f>
        <v/>
      </c>
      <c r="Q80" s="33" t="str">
        <f>IF(OR($H80&lt;12,$L80&lt;&gt;Q$4,$K80&lt;&gt;Q$5),"",COUNTIFS($L$6:$L$120,Q$4,$K$6:$K$120,Q$5,$H$6:$H$120,"&gt;="&amp;12,$I$6:$I$120,"&gt;"&amp;$I80)+1)</f>
        <v/>
      </c>
      <c r="R80" s="32" t="str">
        <f>IF(OR($H80&lt;4,$L80&lt;&gt;R$4,$K80&lt;&gt;R$5),"",COUNTIFS($L$6:$L$120,R$4,$K$6:$K$120,R$5,$H$6:$H$120,"&gt;="&amp;4,$I$6:$I$120,"&gt;"&amp;$I80)+1)</f>
        <v/>
      </c>
      <c r="S80" s="33" t="str">
        <f>IF(OR($H80&lt;12,$L80&lt;&gt;S$4,$K80&lt;&gt;S$5),"",COUNTIFS($L$6:$L$120,S$4,$K$6:$K$120,S$5,$H$6:$H$120,"&gt;="&amp;12,$I$6:$I$120,"&gt;"&amp;$I80)+1)</f>
        <v/>
      </c>
      <c r="T80">
        <f>COUNTIFS(M80:S80,"&gt;"&amp;0,M80:S80,"&lt;"&amp;4)</f>
        <v>0</v>
      </c>
      <c r="U80" s="1"/>
    </row>
    <row r="81" spans="1:21" x14ac:dyDescent="0.3">
      <c r="A81" s="27" t="s">
        <v>46</v>
      </c>
      <c r="B81" s="28" t="s">
        <v>202</v>
      </c>
      <c r="C81" s="28">
        <v>0</v>
      </c>
      <c r="D81" s="28">
        <v>0</v>
      </c>
      <c r="E81" s="28">
        <v>0</v>
      </c>
      <c r="F81" s="28">
        <f t="shared" si="7"/>
        <v>0</v>
      </c>
      <c r="G81" s="28">
        <f t="shared" si="1"/>
        <v>0</v>
      </c>
      <c r="H81" s="28">
        <f t="shared" si="8"/>
        <v>0</v>
      </c>
      <c r="I81" s="43">
        <f t="shared" si="9"/>
        <v>0</v>
      </c>
      <c r="J81" s="43">
        <f t="shared" si="6"/>
        <v>0</v>
      </c>
      <c r="K81" s="45" t="s">
        <v>142</v>
      </c>
      <c r="L81" s="29" t="s">
        <v>3</v>
      </c>
      <c r="M81" s="30" t="str">
        <f>IF(H81&lt;12,"N/A",COUNTIFS($H$6:$H$120,"&gt;="&amp;12,$I$6:$I$120,"&gt;"&amp;$I81)+1)</f>
        <v>N/A</v>
      </c>
      <c r="N81" s="31" t="str">
        <f>IF(OR(H81&lt;12,L81&lt;&gt;N$4),"N/A",COUNTIFS($L$6:$L$120,N$4,$H$6:$H$120,"&gt;="&amp;12,$I$6:$I$120,"&gt;"&amp;$I81)+1)</f>
        <v>N/A</v>
      </c>
      <c r="O81" s="31" t="str">
        <f>IF(OR($H81&lt;12,$L81&lt;&gt;O$4),"N/A",COUNTIFS($L$6:$L$120,O$4,$H$6:$H$120,"&gt;="&amp;12,$I$6:$I$120,"&gt;"&amp;$I81)+1)</f>
        <v>N/A</v>
      </c>
      <c r="P81" s="32" t="str">
        <f>IF(OR($H81&lt;4,$L81&lt;&gt;P$4,$K81&lt;&gt;P$5),"",COUNTIFS($L$6:$L$120,P$4,$K$6:$K$120,P$5,$H$6:$H$120,"&gt;="&amp;4,$I$6:$I$120,"&gt;"&amp;$I81)+1)</f>
        <v/>
      </c>
      <c r="Q81" s="33" t="str">
        <f>IF(OR($H81&lt;12,$L81&lt;&gt;Q$4,$K81&lt;&gt;Q$5),"",COUNTIFS($L$6:$L$120,Q$4,$K$6:$K$120,Q$5,$H$6:$H$120,"&gt;="&amp;12,$I$6:$I$120,"&gt;"&amp;$I81)+1)</f>
        <v/>
      </c>
      <c r="R81" s="32" t="str">
        <f>IF(OR($H81&lt;4,$L81&lt;&gt;R$4,$K81&lt;&gt;R$5),"",COUNTIFS($L$6:$L$120,R$4,$K$6:$K$120,R$5,$H$6:$H$120,"&gt;="&amp;4,$I$6:$I$120,"&gt;"&amp;$I81)+1)</f>
        <v/>
      </c>
      <c r="S81" s="33" t="str">
        <f>IF(OR($H81&lt;12,$L81&lt;&gt;S$4,$K81&lt;&gt;S$5),"",COUNTIFS($L$6:$L$120,S$4,$K$6:$K$120,S$5,$H$6:$H$120,"&gt;="&amp;12,$I$6:$I$120,"&gt;"&amp;$I81)+1)</f>
        <v/>
      </c>
      <c r="T81">
        <f>COUNTIFS(M81:S81,"&gt;"&amp;0,M81:S81,"&lt;"&amp;4)</f>
        <v>0</v>
      </c>
      <c r="U81" s="1"/>
    </row>
    <row r="82" spans="1:21" x14ac:dyDescent="0.3">
      <c r="A82" s="27" t="s">
        <v>47</v>
      </c>
      <c r="B82" s="28" t="s">
        <v>203</v>
      </c>
      <c r="C82" s="28">
        <v>0</v>
      </c>
      <c r="D82" s="28">
        <v>0</v>
      </c>
      <c r="E82" s="28">
        <v>2</v>
      </c>
      <c r="F82" s="28">
        <f t="shared" si="7"/>
        <v>2</v>
      </c>
      <c r="G82" s="28">
        <f t="shared" si="1"/>
        <v>0</v>
      </c>
      <c r="H82" s="28">
        <f t="shared" si="8"/>
        <v>2</v>
      </c>
      <c r="I82" s="43">
        <f t="shared" si="9"/>
        <v>0</v>
      </c>
      <c r="J82" s="43">
        <f t="shared" si="6"/>
        <v>0</v>
      </c>
      <c r="K82" s="45" t="s">
        <v>142</v>
      </c>
      <c r="L82" s="29" t="s">
        <v>3</v>
      </c>
      <c r="M82" s="30" t="str">
        <f>IF(H82&lt;12,"N/A",COUNTIFS($H$6:$H$120,"&gt;="&amp;12,$I$6:$I$120,"&gt;"&amp;$I82)+1)</f>
        <v>N/A</v>
      </c>
      <c r="N82" s="31" t="str">
        <f>IF(OR(H82&lt;12,L82&lt;&gt;N$4),"N/A",COUNTIFS($L$6:$L$120,N$4,$H$6:$H$120,"&gt;="&amp;12,$I$6:$I$120,"&gt;"&amp;$I82)+1)</f>
        <v>N/A</v>
      </c>
      <c r="O82" s="31" t="str">
        <f>IF(OR($H82&lt;12,$L82&lt;&gt;O$4),"N/A",COUNTIFS($L$6:$L$120,O$4,$H$6:$H$120,"&gt;="&amp;12,$I$6:$I$120,"&gt;"&amp;$I82)+1)</f>
        <v>N/A</v>
      </c>
      <c r="P82" s="32" t="str">
        <f>IF(OR($H82&lt;4,$L82&lt;&gt;P$4,$K82&lt;&gt;P$5),"",COUNTIFS($L$6:$L$120,P$4,$K$6:$K$120,P$5,$H$6:$H$120,"&gt;="&amp;4,$I$6:$I$120,"&gt;"&amp;$I82)+1)</f>
        <v/>
      </c>
      <c r="Q82" s="33" t="str">
        <f>IF(OR($H82&lt;12,$L82&lt;&gt;Q$4,$K82&lt;&gt;Q$5),"",COUNTIFS($L$6:$L$120,Q$4,$K$6:$K$120,Q$5,$H$6:$H$120,"&gt;="&amp;12,$I$6:$I$120,"&gt;"&amp;$I82)+1)</f>
        <v/>
      </c>
      <c r="R82" s="32" t="str">
        <f>IF(OR($H82&lt;4,$L82&lt;&gt;R$4,$K82&lt;&gt;R$5),"",COUNTIFS($L$6:$L$120,R$4,$K$6:$K$120,R$5,$H$6:$H$120,"&gt;="&amp;4,$I$6:$I$120,"&gt;"&amp;$I82)+1)</f>
        <v/>
      </c>
      <c r="S82" s="33" t="str">
        <f>IF(OR($H82&lt;12,$L82&lt;&gt;S$4,$K82&lt;&gt;S$5),"",COUNTIFS($L$6:$L$120,S$4,$K$6:$K$120,S$5,$H$6:$H$120,"&gt;="&amp;12,$I$6:$I$120,"&gt;"&amp;$I82)+1)</f>
        <v/>
      </c>
      <c r="T82">
        <f>COUNTIFS(M82:S82,"&gt;"&amp;0,M82:S82,"&lt;"&amp;4)</f>
        <v>0</v>
      </c>
    </row>
    <row r="83" spans="1:21" x14ac:dyDescent="0.3">
      <c r="A83" s="27" t="s">
        <v>51</v>
      </c>
      <c r="B83" s="28" t="s">
        <v>204</v>
      </c>
      <c r="C83" s="28">
        <v>0</v>
      </c>
      <c r="D83" s="28">
        <v>0</v>
      </c>
      <c r="E83" s="28">
        <v>4</v>
      </c>
      <c r="F83" s="28">
        <f t="shared" si="7"/>
        <v>2</v>
      </c>
      <c r="G83" s="28">
        <f t="shared" si="1"/>
        <v>0</v>
      </c>
      <c r="H83" s="28">
        <f t="shared" si="8"/>
        <v>2</v>
      </c>
      <c r="I83" s="43">
        <f t="shared" si="9"/>
        <v>0</v>
      </c>
      <c r="J83" s="43">
        <f t="shared" si="6"/>
        <v>0</v>
      </c>
      <c r="K83" s="45" t="s">
        <v>142</v>
      </c>
      <c r="L83" s="29" t="s">
        <v>3</v>
      </c>
      <c r="M83" s="30" t="str">
        <f>IF(H83&lt;12,"N/A",COUNTIFS($H$6:$H$120,"&gt;="&amp;12,$I$6:$I$120,"&gt;"&amp;$I83)+1)</f>
        <v>N/A</v>
      </c>
      <c r="N83" s="31" t="str">
        <f>IF(OR(H83&lt;12,L83&lt;&gt;N$4),"N/A",COUNTIFS($L$6:$L$120,N$4,$H$6:$H$120,"&gt;="&amp;12,$I$6:$I$120,"&gt;"&amp;$I83)+1)</f>
        <v>N/A</v>
      </c>
      <c r="O83" s="31" t="str">
        <f>IF(OR($H83&lt;12,$L83&lt;&gt;O$4),"N/A",COUNTIFS($L$6:$L$120,O$4,$H$6:$H$120,"&gt;="&amp;12,$I$6:$I$120,"&gt;"&amp;$I83)+1)</f>
        <v>N/A</v>
      </c>
      <c r="P83" s="32" t="str">
        <f>IF(OR($H83&lt;4,$L83&lt;&gt;P$4,$K83&lt;&gt;P$5),"",COUNTIFS($L$6:$L$120,P$4,$K$6:$K$120,P$5,$H$6:$H$120,"&gt;="&amp;4,$I$6:$I$120,"&gt;"&amp;$I83)+1)</f>
        <v/>
      </c>
      <c r="Q83" s="33" t="str">
        <f>IF(OR($H83&lt;12,$L83&lt;&gt;Q$4,$K83&lt;&gt;Q$5),"",COUNTIFS($L$6:$L$120,Q$4,$K$6:$K$120,Q$5,$H$6:$H$120,"&gt;="&amp;12,$I$6:$I$120,"&gt;"&amp;$I83)+1)</f>
        <v/>
      </c>
      <c r="R83" s="32" t="str">
        <f>IF(OR($H83&lt;4,$L83&lt;&gt;R$4,$K83&lt;&gt;R$5),"",COUNTIFS($L$6:$L$120,R$4,$K$6:$K$120,R$5,$H$6:$H$120,"&gt;="&amp;4,$I$6:$I$120,"&gt;"&amp;$I83)+1)</f>
        <v/>
      </c>
      <c r="S83" s="33" t="str">
        <f>IF(OR($H83&lt;12,$L83&lt;&gt;S$4,$K83&lt;&gt;S$5),"",COUNTIFS($L$6:$L$120,S$4,$K$6:$K$120,S$5,$H$6:$H$120,"&gt;="&amp;12,$I$6:$I$120,"&gt;"&amp;$I83)+1)</f>
        <v/>
      </c>
      <c r="T83">
        <f>COUNTIFS(M83:S83,"&gt;"&amp;0,M83:S83,"&lt;"&amp;4)</f>
        <v>0</v>
      </c>
    </row>
    <row r="84" spans="1:21" x14ac:dyDescent="0.3">
      <c r="A84" s="27" t="s">
        <v>52</v>
      </c>
      <c r="B84" s="28" t="s">
        <v>196</v>
      </c>
      <c r="C84" s="28">
        <v>0</v>
      </c>
      <c r="D84" s="28">
        <v>0</v>
      </c>
      <c r="E84" s="28">
        <v>0</v>
      </c>
      <c r="F84" s="28">
        <f t="shared" si="7"/>
        <v>0</v>
      </c>
      <c r="G84" s="28">
        <f t="shared" si="1"/>
        <v>0</v>
      </c>
      <c r="H84" s="28">
        <f t="shared" si="8"/>
        <v>0</v>
      </c>
      <c r="I84" s="43">
        <f t="shared" si="9"/>
        <v>0</v>
      </c>
      <c r="J84" s="43">
        <f t="shared" si="6"/>
        <v>0</v>
      </c>
      <c r="K84" s="45" t="s">
        <v>142</v>
      </c>
      <c r="L84" s="29" t="s">
        <v>3</v>
      </c>
      <c r="M84" s="30" t="str">
        <f>IF(H84&lt;12,"N/A",COUNTIFS($H$6:$H$120,"&gt;="&amp;12,$I$6:$I$120,"&gt;"&amp;$I84)+1)</f>
        <v>N/A</v>
      </c>
      <c r="N84" s="31" t="str">
        <f>IF(OR(H84&lt;12,L84&lt;&gt;N$4),"N/A",COUNTIFS($L$6:$L$120,N$4,$H$6:$H$120,"&gt;="&amp;12,$I$6:$I$120,"&gt;"&amp;$I84)+1)</f>
        <v>N/A</v>
      </c>
      <c r="O84" s="31" t="str">
        <f>IF(OR($H84&lt;12,$L84&lt;&gt;O$4),"N/A",COUNTIFS($L$6:$L$120,O$4,$H$6:$H$120,"&gt;="&amp;12,$I$6:$I$120,"&gt;"&amp;$I84)+1)</f>
        <v>N/A</v>
      </c>
      <c r="P84" s="32" t="str">
        <f>IF(OR($H84&lt;4,$L84&lt;&gt;P$4,$K84&lt;&gt;P$5),"",COUNTIFS($L$6:$L$120,P$4,$K$6:$K$120,P$5,$H$6:$H$120,"&gt;="&amp;4,$I$6:$I$120,"&gt;"&amp;$I84)+1)</f>
        <v/>
      </c>
      <c r="Q84" s="33" t="str">
        <f>IF(OR($H84&lt;12,$L84&lt;&gt;Q$4,$K84&lt;&gt;Q$5),"",COUNTIFS($L$6:$L$120,Q$4,$K$6:$K$120,Q$5,$H$6:$H$120,"&gt;="&amp;12,$I$6:$I$120,"&gt;"&amp;$I84)+1)</f>
        <v/>
      </c>
      <c r="R84" s="32" t="str">
        <f>IF(OR($H84&lt;4,$L84&lt;&gt;R$4,$K84&lt;&gt;R$5),"",COUNTIFS($L$6:$L$120,R$4,$K$6:$K$120,R$5,$H$6:$H$120,"&gt;="&amp;4,$I$6:$I$120,"&gt;"&amp;$I84)+1)</f>
        <v/>
      </c>
      <c r="S84" s="33" t="str">
        <f>IF(OR($H84&lt;12,$L84&lt;&gt;S$4,$K84&lt;&gt;S$5),"",COUNTIFS($L$6:$L$120,S$4,$K$6:$K$120,S$5,$H$6:$H$120,"&gt;="&amp;12,$I$6:$I$120,"&gt;"&amp;$I84)+1)</f>
        <v/>
      </c>
      <c r="T84">
        <f>COUNTIFS(M84:S84,"&gt;"&amp;0,M84:S84,"&lt;"&amp;4)</f>
        <v>0</v>
      </c>
    </row>
    <row r="85" spans="1:21" x14ac:dyDescent="0.3">
      <c r="A85" s="27" t="s">
        <v>67</v>
      </c>
      <c r="B85" s="28" t="s">
        <v>195</v>
      </c>
      <c r="C85" s="28">
        <v>0</v>
      </c>
      <c r="D85" s="28">
        <v>0</v>
      </c>
      <c r="E85" s="28">
        <v>0</v>
      </c>
      <c r="F85" s="28">
        <f t="shared" si="7"/>
        <v>0</v>
      </c>
      <c r="G85" s="28">
        <f t="shared" si="1"/>
        <v>0</v>
      </c>
      <c r="H85" s="28">
        <f t="shared" si="8"/>
        <v>0</v>
      </c>
      <c r="I85" s="43">
        <f t="shared" si="9"/>
        <v>0</v>
      </c>
      <c r="J85" s="43">
        <f t="shared" si="6"/>
        <v>0</v>
      </c>
      <c r="K85" s="45" t="s">
        <v>142</v>
      </c>
      <c r="L85" s="29" t="s">
        <v>2</v>
      </c>
      <c r="M85" s="30" t="str">
        <f>IF(H85&lt;12,"N/A",COUNTIFS($H$6:$H$120,"&gt;="&amp;12,$I$6:$I$120,"&gt;"&amp;$I85)+1)</f>
        <v>N/A</v>
      </c>
      <c r="N85" s="31" t="str">
        <f>IF(OR(H85&lt;12,L85&lt;&gt;N$4),"N/A",COUNTIFS($L$6:$L$120,N$4,$H$6:$H$120,"&gt;="&amp;12,$I$6:$I$120,"&gt;"&amp;$I85)+1)</f>
        <v>N/A</v>
      </c>
      <c r="O85" s="31" t="str">
        <f>IF(OR($H85&lt;12,$L85&lt;&gt;O$4),"N/A",COUNTIFS($L$6:$L$120,O$4,$H$6:$H$120,"&gt;="&amp;12,$I$6:$I$120,"&gt;"&amp;$I85)+1)</f>
        <v>N/A</v>
      </c>
      <c r="P85" s="32" t="str">
        <f>IF(OR($H85&lt;4,$L85&lt;&gt;P$4,$K85&lt;&gt;P$5),"",COUNTIFS($L$6:$L$120,P$4,$K$6:$K$120,P$5,$H$6:$H$120,"&gt;="&amp;4,$I$6:$I$120,"&gt;"&amp;$I85)+1)</f>
        <v/>
      </c>
      <c r="Q85" s="33" t="str">
        <f>IF(OR($H85&lt;12,$L85&lt;&gt;Q$4,$K85&lt;&gt;Q$5),"",COUNTIFS($L$6:$L$120,Q$4,$K$6:$K$120,Q$5,$H$6:$H$120,"&gt;="&amp;12,$I$6:$I$120,"&gt;"&amp;$I85)+1)</f>
        <v/>
      </c>
      <c r="R85" s="32" t="str">
        <f>IF(OR($H85&lt;4,$L85&lt;&gt;R$4,$K85&lt;&gt;R$5),"",COUNTIFS($L$6:$L$120,R$4,$K$6:$K$120,R$5,$H$6:$H$120,"&gt;="&amp;4,$I$6:$I$120,"&gt;"&amp;$I85)+1)</f>
        <v/>
      </c>
      <c r="S85" s="33" t="str">
        <f>IF(OR($H85&lt;12,$L85&lt;&gt;S$4,$K85&lt;&gt;S$5),"",COUNTIFS($L$6:$L$120,S$4,$K$6:$K$120,S$5,$H$6:$H$120,"&gt;="&amp;12,$I$6:$I$120,"&gt;"&amp;$I85)+1)</f>
        <v/>
      </c>
      <c r="T85">
        <f>COUNTIFS(M85:S85,"&gt;"&amp;0,M85:S85,"&lt;"&amp;4)</f>
        <v>0</v>
      </c>
    </row>
    <row r="86" spans="1:21" x14ac:dyDescent="0.3">
      <c r="A86" s="27" t="s">
        <v>69</v>
      </c>
      <c r="B86" s="28" t="s">
        <v>196</v>
      </c>
      <c r="C86" s="28">
        <v>0</v>
      </c>
      <c r="D86" s="28">
        <v>0</v>
      </c>
      <c r="E86" s="28">
        <v>0</v>
      </c>
      <c r="F86" s="28">
        <f t="shared" si="7"/>
        <v>0</v>
      </c>
      <c r="G86" s="28">
        <f t="shared" si="1"/>
        <v>0</v>
      </c>
      <c r="H86" s="28">
        <f t="shared" si="8"/>
        <v>0</v>
      </c>
      <c r="I86" s="43">
        <f t="shared" si="9"/>
        <v>0</v>
      </c>
      <c r="J86" s="43">
        <f t="shared" si="6"/>
        <v>0</v>
      </c>
      <c r="K86" s="45" t="s">
        <v>142</v>
      </c>
      <c r="L86" s="29" t="s">
        <v>3</v>
      </c>
      <c r="M86" s="30" t="str">
        <f>IF(H86&lt;12,"N/A",COUNTIFS($H$6:$H$120,"&gt;="&amp;12,$I$6:$I$120,"&gt;"&amp;$I86)+1)</f>
        <v>N/A</v>
      </c>
      <c r="N86" s="31" t="str">
        <f>IF(OR(H86&lt;12,L86&lt;&gt;N$4),"N/A",COUNTIFS($L$6:$L$120,N$4,$H$6:$H$120,"&gt;="&amp;12,$I$6:$I$120,"&gt;"&amp;$I86)+1)</f>
        <v>N/A</v>
      </c>
      <c r="O86" s="31" t="str">
        <f>IF(OR($H86&lt;12,$L86&lt;&gt;O$4),"N/A",COUNTIFS($L$6:$L$120,O$4,$H$6:$H$120,"&gt;="&amp;12,$I$6:$I$120,"&gt;"&amp;$I86)+1)</f>
        <v>N/A</v>
      </c>
      <c r="P86" s="32" t="str">
        <f>IF(OR($H86&lt;4,$L86&lt;&gt;P$4,$K86&lt;&gt;P$5),"",COUNTIFS($L$6:$L$120,P$4,$K$6:$K$120,P$5,$H$6:$H$120,"&gt;="&amp;4,$I$6:$I$120,"&gt;"&amp;$I86)+1)</f>
        <v/>
      </c>
      <c r="Q86" s="33" t="str">
        <f>IF(OR($H86&lt;12,$L86&lt;&gt;Q$4,$K86&lt;&gt;Q$5),"",COUNTIFS($L$6:$L$120,Q$4,$K$6:$K$120,Q$5,$H$6:$H$120,"&gt;="&amp;12,$I$6:$I$120,"&gt;"&amp;$I86)+1)</f>
        <v/>
      </c>
      <c r="R86" s="32" t="str">
        <f>IF(OR($H86&lt;4,$L86&lt;&gt;R$4,$K86&lt;&gt;R$5),"",COUNTIFS($L$6:$L$120,R$4,$K$6:$K$120,R$5,$H$6:$H$120,"&gt;="&amp;4,$I$6:$I$120,"&gt;"&amp;$I86)+1)</f>
        <v/>
      </c>
      <c r="S86" s="33" t="str">
        <f>IF(OR($H86&lt;12,$L86&lt;&gt;S$4,$K86&lt;&gt;S$5),"",COUNTIFS($L$6:$L$120,S$4,$K$6:$K$120,S$5,$H$6:$H$120,"&gt;="&amp;12,$I$6:$I$120,"&gt;"&amp;$I86)+1)</f>
        <v/>
      </c>
      <c r="T86">
        <f>COUNTIFS(M86:S86,"&gt;"&amp;0,M86:S86,"&lt;"&amp;4)</f>
        <v>0</v>
      </c>
      <c r="U86" s="1"/>
    </row>
    <row r="87" spans="1:21" x14ac:dyDescent="0.3">
      <c r="A87" s="27" t="s">
        <v>70</v>
      </c>
      <c r="B87" s="28" t="s">
        <v>205</v>
      </c>
      <c r="C87" s="28">
        <v>0</v>
      </c>
      <c r="D87" s="28">
        <v>0</v>
      </c>
      <c r="E87" s="28">
        <v>0</v>
      </c>
      <c r="F87" s="28">
        <f t="shared" si="7"/>
        <v>0</v>
      </c>
      <c r="G87" s="28">
        <f t="shared" si="1"/>
        <v>0</v>
      </c>
      <c r="H87" s="28">
        <f t="shared" si="8"/>
        <v>0</v>
      </c>
      <c r="I87" s="43">
        <f t="shared" si="9"/>
        <v>0</v>
      </c>
      <c r="J87" s="43">
        <f t="shared" si="6"/>
        <v>0</v>
      </c>
      <c r="K87" s="45" t="s">
        <v>142</v>
      </c>
      <c r="L87" s="29" t="s">
        <v>3</v>
      </c>
      <c r="M87" s="30" t="str">
        <f>IF(H87&lt;12,"N/A",COUNTIFS($H$6:$H$120,"&gt;="&amp;12,$I$6:$I$120,"&gt;"&amp;$I87)+1)</f>
        <v>N/A</v>
      </c>
      <c r="N87" s="31" t="str">
        <f>IF(OR(H87&lt;12,L87&lt;&gt;N$4),"N/A",COUNTIFS($L$6:$L$120,N$4,$H$6:$H$120,"&gt;="&amp;12,$I$6:$I$120,"&gt;"&amp;$I87)+1)</f>
        <v>N/A</v>
      </c>
      <c r="O87" s="31" t="str">
        <f>IF(OR($H87&lt;12,$L87&lt;&gt;O$4),"N/A",COUNTIFS($L$6:$L$120,O$4,$H$6:$H$120,"&gt;="&amp;12,$I$6:$I$120,"&gt;"&amp;$I87)+1)</f>
        <v>N/A</v>
      </c>
      <c r="P87" s="32" t="str">
        <f>IF(OR($H87&lt;4,$L87&lt;&gt;P$4,$K87&lt;&gt;P$5),"",COUNTIFS($L$6:$L$120,P$4,$K$6:$K$120,P$5,$H$6:$H$120,"&gt;="&amp;4,$I$6:$I$120,"&gt;"&amp;$I87)+1)</f>
        <v/>
      </c>
      <c r="Q87" s="33" t="str">
        <f>IF(OR($H87&lt;12,$L87&lt;&gt;Q$4,$K87&lt;&gt;Q$5),"",COUNTIFS($L$6:$L$120,Q$4,$K$6:$K$120,Q$5,$H$6:$H$120,"&gt;="&amp;12,$I$6:$I$120,"&gt;"&amp;$I87)+1)</f>
        <v/>
      </c>
      <c r="R87" s="32" t="str">
        <f>IF(OR($H87&lt;4,$L87&lt;&gt;R$4,$K87&lt;&gt;R$5),"",COUNTIFS($L$6:$L$120,R$4,$K$6:$K$120,R$5,$H$6:$H$120,"&gt;="&amp;4,$I$6:$I$120,"&gt;"&amp;$I87)+1)</f>
        <v/>
      </c>
      <c r="S87" s="33" t="str">
        <f>IF(OR($H87&lt;12,$L87&lt;&gt;S$4,$K87&lt;&gt;S$5),"",COUNTIFS($L$6:$L$120,S$4,$K$6:$K$120,S$5,$H$6:$H$120,"&gt;="&amp;12,$I$6:$I$120,"&gt;"&amp;$I87)+1)</f>
        <v/>
      </c>
      <c r="T87">
        <f>COUNTIFS(M87:S87,"&gt;"&amp;0,M87:S87,"&lt;"&amp;4)</f>
        <v>0</v>
      </c>
    </row>
    <row r="88" spans="1:21" x14ac:dyDescent="0.3">
      <c r="A88" s="27" t="s">
        <v>74</v>
      </c>
      <c r="B88" s="28" t="s">
        <v>206</v>
      </c>
      <c r="C88" s="28">
        <v>0</v>
      </c>
      <c r="D88" s="28">
        <v>0</v>
      </c>
      <c r="E88" s="28">
        <v>0</v>
      </c>
      <c r="F88" s="28">
        <f t="shared" si="7"/>
        <v>0</v>
      </c>
      <c r="G88" s="28">
        <f t="shared" si="1"/>
        <v>0</v>
      </c>
      <c r="H88" s="28">
        <f t="shared" si="8"/>
        <v>0</v>
      </c>
      <c r="I88" s="43">
        <f t="shared" si="9"/>
        <v>0</v>
      </c>
      <c r="J88" s="43">
        <f t="shared" si="6"/>
        <v>0</v>
      </c>
      <c r="K88" s="45" t="s">
        <v>142</v>
      </c>
      <c r="L88" s="29" t="s">
        <v>2</v>
      </c>
      <c r="M88" s="30" t="str">
        <f>IF(H88&lt;12,"N/A",COUNTIFS($H$6:$H$120,"&gt;="&amp;12,$I$6:$I$120,"&gt;"&amp;$I88)+1)</f>
        <v>N/A</v>
      </c>
      <c r="N88" s="31" t="str">
        <f>IF(OR(H88&lt;12,L88&lt;&gt;N$4),"N/A",COUNTIFS($L$6:$L$120,N$4,$H$6:$H$120,"&gt;="&amp;12,$I$6:$I$120,"&gt;"&amp;$I88)+1)</f>
        <v>N/A</v>
      </c>
      <c r="O88" s="31" t="str">
        <f>IF(OR($H88&lt;12,$L88&lt;&gt;O$4),"N/A",COUNTIFS($L$6:$L$120,O$4,$H$6:$H$120,"&gt;="&amp;12,$I$6:$I$120,"&gt;"&amp;$I88)+1)</f>
        <v>N/A</v>
      </c>
      <c r="P88" s="32" t="str">
        <f>IF(OR($H88&lt;4,$L88&lt;&gt;P$4,$K88&lt;&gt;P$5),"",COUNTIFS($L$6:$L$120,P$4,$K$6:$K$120,P$5,$H$6:$H$120,"&gt;="&amp;4,$I$6:$I$120,"&gt;"&amp;$I88)+1)</f>
        <v/>
      </c>
      <c r="Q88" s="33" t="str">
        <f>IF(OR($H88&lt;12,$L88&lt;&gt;Q$4,$K88&lt;&gt;Q$5),"",COUNTIFS($L$6:$L$120,Q$4,$K$6:$K$120,Q$5,$H$6:$H$120,"&gt;="&amp;12,$I$6:$I$120,"&gt;"&amp;$I88)+1)</f>
        <v/>
      </c>
      <c r="R88" s="32" t="str">
        <f>IF(OR($H88&lt;4,$L88&lt;&gt;R$4,$K88&lt;&gt;R$5),"",COUNTIFS($L$6:$L$120,R$4,$K$6:$K$120,R$5,$H$6:$H$120,"&gt;="&amp;4,$I$6:$I$120,"&gt;"&amp;$I88)+1)</f>
        <v/>
      </c>
      <c r="S88" s="33" t="str">
        <f>IF(OR($H88&lt;12,$L88&lt;&gt;S$4,$K88&lt;&gt;S$5),"",COUNTIFS($L$6:$L$120,S$4,$K$6:$K$120,S$5,$H$6:$H$120,"&gt;="&amp;12,$I$6:$I$120,"&gt;"&amp;$I88)+1)</f>
        <v/>
      </c>
      <c r="T88">
        <f>COUNTIFS(M88:S88,"&gt;"&amp;0,M88:S88,"&lt;"&amp;4)</f>
        <v>0</v>
      </c>
      <c r="U88" s="1"/>
    </row>
    <row r="89" spans="1:21" x14ac:dyDescent="0.3">
      <c r="A89" s="27" t="s">
        <v>75</v>
      </c>
      <c r="B89" s="28" t="s">
        <v>196</v>
      </c>
      <c r="C89" s="28">
        <v>0</v>
      </c>
      <c r="D89" s="28">
        <v>0</v>
      </c>
      <c r="E89" s="28">
        <v>0</v>
      </c>
      <c r="F89" s="28">
        <f t="shared" si="7"/>
        <v>0</v>
      </c>
      <c r="G89" s="28">
        <f t="shared" si="1"/>
        <v>0</v>
      </c>
      <c r="H89" s="28">
        <f t="shared" si="8"/>
        <v>0</v>
      </c>
      <c r="I89" s="43">
        <f t="shared" si="9"/>
        <v>0</v>
      </c>
      <c r="J89" s="43">
        <f t="shared" si="6"/>
        <v>0</v>
      </c>
      <c r="K89" s="45" t="s">
        <v>142</v>
      </c>
      <c r="L89" s="29" t="s">
        <v>3</v>
      </c>
      <c r="M89" s="30" t="str">
        <f>IF(H89&lt;12,"N/A",COUNTIFS($H$6:$H$120,"&gt;="&amp;12,$I$6:$I$120,"&gt;"&amp;$I89)+1)</f>
        <v>N/A</v>
      </c>
      <c r="N89" s="31" t="str">
        <f>IF(OR(H89&lt;12,L89&lt;&gt;N$4),"N/A",COUNTIFS($L$6:$L$120,N$4,$H$6:$H$120,"&gt;="&amp;12,$I$6:$I$120,"&gt;"&amp;$I89)+1)</f>
        <v>N/A</v>
      </c>
      <c r="O89" s="31" t="str">
        <f>IF(OR($H89&lt;12,$L89&lt;&gt;O$4),"N/A",COUNTIFS($L$6:$L$120,O$4,$H$6:$H$120,"&gt;="&amp;12,$I$6:$I$120,"&gt;"&amp;$I89)+1)</f>
        <v>N/A</v>
      </c>
      <c r="P89" s="32" t="str">
        <f>IF(OR($H89&lt;4,$L89&lt;&gt;P$4,$K89&lt;&gt;P$5),"",COUNTIFS($L$6:$L$120,P$4,$K$6:$K$120,P$5,$H$6:$H$120,"&gt;="&amp;4,$I$6:$I$120,"&gt;"&amp;$I89)+1)</f>
        <v/>
      </c>
      <c r="Q89" s="33" t="str">
        <f>IF(OR($H89&lt;12,$L89&lt;&gt;Q$4,$K89&lt;&gt;Q$5),"",COUNTIFS($L$6:$L$120,Q$4,$K$6:$K$120,Q$5,$H$6:$H$120,"&gt;="&amp;12,$I$6:$I$120,"&gt;"&amp;$I89)+1)</f>
        <v/>
      </c>
      <c r="R89" s="32" t="str">
        <f>IF(OR($H89&lt;4,$L89&lt;&gt;R$4,$K89&lt;&gt;R$5),"",COUNTIFS($L$6:$L$120,R$4,$K$6:$K$120,R$5,$H$6:$H$120,"&gt;="&amp;4,$I$6:$I$120,"&gt;"&amp;$I89)+1)</f>
        <v/>
      </c>
      <c r="S89" s="33" t="str">
        <f>IF(OR($H89&lt;12,$L89&lt;&gt;S$4,$K89&lt;&gt;S$5),"",COUNTIFS($L$6:$L$120,S$4,$K$6:$K$120,S$5,$H$6:$H$120,"&gt;="&amp;12,$I$6:$I$120,"&gt;"&amp;$I89)+1)</f>
        <v/>
      </c>
      <c r="T89">
        <f>COUNTIFS(M89:S89,"&gt;"&amp;0,M89:S89,"&lt;"&amp;4)</f>
        <v>0</v>
      </c>
    </row>
    <row r="90" spans="1:21" x14ac:dyDescent="0.3">
      <c r="A90" s="27" t="s">
        <v>77</v>
      </c>
      <c r="B90" s="28" t="s">
        <v>207</v>
      </c>
      <c r="C90" s="28">
        <v>0</v>
      </c>
      <c r="D90" s="28">
        <v>0</v>
      </c>
      <c r="E90" s="28">
        <v>0</v>
      </c>
      <c r="F90" s="28">
        <f t="shared" si="7"/>
        <v>0</v>
      </c>
      <c r="G90" s="28">
        <f t="shared" si="1"/>
        <v>0</v>
      </c>
      <c r="H90" s="28">
        <f t="shared" si="8"/>
        <v>0</v>
      </c>
      <c r="I90" s="43">
        <f t="shared" si="9"/>
        <v>0</v>
      </c>
      <c r="J90" s="43">
        <f t="shared" si="6"/>
        <v>0</v>
      </c>
      <c r="K90" s="45" t="s">
        <v>142</v>
      </c>
      <c r="L90" s="29" t="s">
        <v>3</v>
      </c>
      <c r="M90" s="30" t="str">
        <f>IF(H90&lt;12,"N/A",COUNTIFS($H$6:$H$120,"&gt;="&amp;12,$I$6:$I$120,"&gt;"&amp;$I90)+1)</f>
        <v>N/A</v>
      </c>
      <c r="N90" s="31" t="str">
        <f>IF(OR(H90&lt;12,L90&lt;&gt;N$4),"N/A",COUNTIFS($L$6:$L$120,N$4,$H$6:$H$120,"&gt;="&amp;12,$I$6:$I$120,"&gt;"&amp;$I90)+1)</f>
        <v>N/A</v>
      </c>
      <c r="O90" s="31" t="str">
        <f>IF(OR($H90&lt;12,$L90&lt;&gt;O$4),"N/A",COUNTIFS($L$6:$L$120,O$4,$H$6:$H$120,"&gt;="&amp;12,$I$6:$I$120,"&gt;"&amp;$I90)+1)</f>
        <v>N/A</v>
      </c>
      <c r="P90" s="32" t="str">
        <f>IF(OR($H90&lt;4,$L90&lt;&gt;P$4,$K90&lt;&gt;P$5),"",COUNTIFS($L$6:$L$120,P$4,$K$6:$K$120,P$5,$H$6:$H$120,"&gt;="&amp;4,$I$6:$I$120,"&gt;"&amp;$I90)+1)</f>
        <v/>
      </c>
      <c r="Q90" s="33" t="str">
        <f>IF(OR($H90&lt;12,$L90&lt;&gt;Q$4,$K90&lt;&gt;Q$5),"",COUNTIFS($L$6:$L$120,Q$4,$K$6:$K$120,Q$5,$H$6:$H$120,"&gt;="&amp;12,$I$6:$I$120,"&gt;"&amp;$I90)+1)</f>
        <v/>
      </c>
      <c r="R90" s="32" t="str">
        <f>IF(OR($H90&lt;4,$L90&lt;&gt;R$4,$K90&lt;&gt;R$5),"",COUNTIFS($L$6:$L$120,R$4,$K$6:$K$120,R$5,$H$6:$H$120,"&gt;="&amp;4,$I$6:$I$120,"&gt;"&amp;$I90)+1)</f>
        <v/>
      </c>
      <c r="S90" s="33" t="str">
        <f>IF(OR($H90&lt;12,$L90&lt;&gt;S$4,$K90&lt;&gt;S$5),"",COUNTIFS($L$6:$L$120,S$4,$K$6:$K$120,S$5,$H$6:$H$120,"&gt;="&amp;12,$I$6:$I$120,"&gt;"&amp;$I90)+1)</f>
        <v/>
      </c>
      <c r="T90">
        <f>COUNTIFS(M90:S90,"&gt;"&amp;0,M90:S90,"&lt;"&amp;4)</f>
        <v>0</v>
      </c>
    </row>
    <row r="91" spans="1:21" x14ac:dyDescent="0.3">
      <c r="A91" s="27" t="s">
        <v>79</v>
      </c>
      <c r="B91" s="28" t="s">
        <v>208</v>
      </c>
      <c r="C91" s="28">
        <v>0</v>
      </c>
      <c r="D91" s="28">
        <v>0</v>
      </c>
      <c r="E91" s="28">
        <v>2</v>
      </c>
      <c r="F91" s="28">
        <f t="shared" si="7"/>
        <v>2</v>
      </c>
      <c r="G91" s="28">
        <f t="shared" si="1"/>
        <v>0</v>
      </c>
      <c r="H91" s="28">
        <f t="shared" si="8"/>
        <v>2</v>
      </c>
      <c r="I91" s="43">
        <f t="shared" si="9"/>
        <v>0</v>
      </c>
      <c r="J91" s="43">
        <f t="shared" si="6"/>
        <v>0</v>
      </c>
      <c r="K91" s="45" t="s">
        <v>142</v>
      </c>
      <c r="L91" s="29" t="s">
        <v>3</v>
      </c>
      <c r="M91" s="30" t="str">
        <f>IF(H91&lt;12,"N/A",COUNTIFS($H$6:$H$120,"&gt;="&amp;12,$I$6:$I$120,"&gt;"&amp;$I91)+1)</f>
        <v>N/A</v>
      </c>
      <c r="N91" s="31" t="str">
        <f>IF(OR(H91&lt;12,L91&lt;&gt;N$4),"N/A",COUNTIFS($L$6:$L$120,N$4,$H$6:$H$120,"&gt;="&amp;12,$I$6:$I$120,"&gt;"&amp;$I91)+1)</f>
        <v>N/A</v>
      </c>
      <c r="O91" s="31" t="str">
        <f>IF(OR($H91&lt;12,$L91&lt;&gt;O$4),"N/A",COUNTIFS($L$6:$L$120,O$4,$H$6:$H$120,"&gt;="&amp;12,$I$6:$I$120,"&gt;"&amp;$I91)+1)</f>
        <v>N/A</v>
      </c>
      <c r="P91" s="32" t="str">
        <f>IF(OR($H91&lt;4,$L91&lt;&gt;P$4,$K91&lt;&gt;P$5),"",COUNTIFS($L$6:$L$120,P$4,$K$6:$K$120,P$5,$H$6:$H$120,"&gt;="&amp;4,$I$6:$I$120,"&gt;"&amp;$I91)+1)</f>
        <v/>
      </c>
      <c r="Q91" s="33" t="str">
        <f>IF(OR($H91&lt;12,$L91&lt;&gt;Q$4,$K91&lt;&gt;Q$5),"",COUNTIFS($L$6:$L$120,Q$4,$K$6:$K$120,Q$5,$H$6:$H$120,"&gt;="&amp;12,$I$6:$I$120,"&gt;"&amp;$I91)+1)</f>
        <v/>
      </c>
      <c r="R91" s="32" t="str">
        <f>IF(OR($H91&lt;4,$L91&lt;&gt;R$4,$K91&lt;&gt;R$5),"",COUNTIFS($L$6:$L$120,R$4,$K$6:$K$120,R$5,$H$6:$H$120,"&gt;="&amp;4,$I$6:$I$120,"&gt;"&amp;$I91)+1)</f>
        <v/>
      </c>
      <c r="S91" s="33" t="str">
        <f>IF(OR($H91&lt;12,$L91&lt;&gt;S$4,$K91&lt;&gt;S$5),"",COUNTIFS($L$6:$L$120,S$4,$K$6:$K$120,S$5,$H$6:$H$120,"&gt;="&amp;12,$I$6:$I$120,"&gt;"&amp;$I91)+1)</f>
        <v/>
      </c>
      <c r="T91">
        <f>COUNTIFS(M91:S91,"&gt;"&amp;0,M91:S91,"&lt;"&amp;4)</f>
        <v>0</v>
      </c>
    </row>
    <row r="92" spans="1:21" x14ac:dyDescent="0.3">
      <c r="A92" s="27" t="s">
        <v>21</v>
      </c>
      <c r="B92" s="28" t="s">
        <v>208</v>
      </c>
      <c r="C92" s="28">
        <v>0</v>
      </c>
      <c r="D92" s="28">
        <v>0</v>
      </c>
      <c r="E92" s="28">
        <v>2</v>
      </c>
      <c r="F92" s="28">
        <f t="shared" si="7"/>
        <v>2</v>
      </c>
      <c r="G92" s="28">
        <f t="shared" si="1"/>
        <v>0</v>
      </c>
      <c r="H92" s="28">
        <f t="shared" si="8"/>
        <v>2</v>
      </c>
      <c r="I92" s="43">
        <f t="shared" si="9"/>
        <v>0</v>
      </c>
      <c r="J92" s="43">
        <f t="shared" si="6"/>
        <v>0</v>
      </c>
      <c r="K92" s="45" t="s">
        <v>142</v>
      </c>
      <c r="L92" s="29" t="s">
        <v>3</v>
      </c>
      <c r="M92" s="30" t="str">
        <f>IF(H92&lt;12,"N/A",COUNTIFS($H$6:$H$120,"&gt;="&amp;12,$I$6:$I$120,"&gt;"&amp;$I92)+1)</f>
        <v>N/A</v>
      </c>
      <c r="N92" s="31" t="str">
        <f>IF(OR(H92&lt;12,L92&lt;&gt;N$4),"N/A",COUNTIFS($L$6:$L$120,N$4,$H$6:$H$120,"&gt;="&amp;12,$I$6:$I$120,"&gt;"&amp;$I92)+1)</f>
        <v>N/A</v>
      </c>
      <c r="O92" s="31" t="str">
        <f>IF(OR($H92&lt;12,$L92&lt;&gt;O$4),"N/A",COUNTIFS($L$6:$L$120,O$4,$H$6:$H$120,"&gt;="&amp;12,$I$6:$I$120,"&gt;"&amp;$I92)+1)</f>
        <v>N/A</v>
      </c>
      <c r="P92" s="32" t="str">
        <f>IF(OR($H92&lt;4,$L92&lt;&gt;P$4,$K92&lt;&gt;P$5),"",COUNTIFS($L$6:$L$120,P$4,$K$6:$K$120,P$5,$H$6:$H$120,"&gt;="&amp;4,$I$6:$I$120,"&gt;"&amp;$I92)+1)</f>
        <v/>
      </c>
      <c r="Q92" s="33" t="str">
        <f>IF(OR($H92&lt;12,$L92&lt;&gt;Q$4,$K92&lt;&gt;Q$5),"",COUNTIFS($L$6:$L$120,Q$4,$K$6:$K$120,Q$5,$H$6:$H$120,"&gt;="&amp;12,$I$6:$I$120,"&gt;"&amp;$I92)+1)</f>
        <v/>
      </c>
      <c r="R92" s="32" t="str">
        <f>IF(OR($H92&lt;4,$L92&lt;&gt;R$4,$K92&lt;&gt;R$5),"",COUNTIFS($L$6:$L$120,R$4,$K$6:$K$120,R$5,$H$6:$H$120,"&gt;="&amp;4,$I$6:$I$120,"&gt;"&amp;$I92)+1)</f>
        <v/>
      </c>
      <c r="S92" s="33" t="str">
        <f>IF(OR($H92&lt;12,$L92&lt;&gt;S$4,$K92&lt;&gt;S$5),"",COUNTIFS($L$6:$L$120,S$4,$K$6:$K$120,S$5,$H$6:$H$120,"&gt;="&amp;12,$I$6:$I$120,"&gt;"&amp;$I92)+1)</f>
        <v/>
      </c>
      <c r="T92">
        <f>COUNTIFS(M92:S92,"&gt;"&amp;0,M92:S92,"&lt;"&amp;4)</f>
        <v>0</v>
      </c>
    </row>
    <row r="93" spans="1:21" x14ac:dyDescent="0.3">
      <c r="A93" s="27" t="s">
        <v>83</v>
      </c>
      <c r="B93" s="28" t="s">
        <v>195</v>
      </c>
      <c r="C93" s="28">
        <v>0</v>
      </c>
      <c r="D93" s="28">
        <v>0</v>
      </c>
      <c r="E93" s="28">
        <v>0</v>
      </c>
      <c r="F93" s="28">
        <f t="shared" si="7"/>
        <v>0</v>
      </c>
      <c r="G93" s="28">
        <f t="shared" si="1"/>
        <v>0</v>
      </c>
      <c r="H93" s="28">
        <f t="shared" si="8"/>
        <v>0</v>
      </c>
      <c r="I93" s="43">
        <f t="shared" si="9"/>
        <v>0</v>
      </c>
      <c r="J93" s="43">
        <f t="shared" si="6"/>
        <v>0</v>
      </c>
      <c r="K93" s="45" t="s">
        <v>142</v>
      </c>
      <c r="L93" s="29" t="s">
        <v>2</v>
      </c>
      <c r="M93" s="30" t="str">
        <f>IF(H93&lt;12,"N/A",COUNTIFS($H$6:$H$120,"&gt;="&amp;12,$I$6:$I$120,"&gt;"&amp;$I93)+1)</f>
        <v>N/A</v>
      </c>
      <c r="N93" s="31" t="str">
        <f>IF(OR(H93&lt;12,L93&lt;&gt;N$4),"N/A",COUNTIFS($L$6:$L$120,N$4,$H$6:$H$120,"&gt;="&amp;12,$I$6:$I$120,"&gt;"&amp;$I93)+1)</f>
        <v>N/A</v>
      </c>
      <c r="O93" s="31" t="str">
        <f>IF(OR($H93&lt;12,$L93&lt;&gt;O$4),"N/A",COUNTIFS($L$6:$L$120,O$4,$H$6:$H$120,"&gt;="&amp;12,$I$6:$I$120,"&gt;"&amp;$I93)+1)</f>
        <v>N/A</v>
      </c>
      <c r="P93" s="32" t="str">
        <f>IF(OR($H93&lt;4,$L93&lt;&gt;P$4,$K93&lt;&gt;P$5),"",COUNTIFS($L$6:$L$120,P$4,$K$6:$K$120,P$5,$H$6:$H$120,"&gt;="&amp;4,$I$6:$I$120,"&gt;"&amp;$I93)+1)</f>
        <v/>
      </c>
      <c r="Q93" s="33" t="str">
        <f>IF(OR($H93&lt;12,$L93&lt;&gt;Q$4,$K93&lt;&gt;Q$5),"",COUNTIFS($L$6:$L$120,Q$4,$K$6:$K$120,Q$5,$H$6:$H$120,"&gt;="&amp;12,$I$6:$I$120,"&gt;"&amp;$I93)+1)</f>
        <v/>
      </c>
      <c r="R93" s="32" t="str">
        <f>IF(OR($H93&lt;4,$L93&lt;&gt;R$4,$K93&lt;&gt;R$5),"",COUNTIFS($L$6:$L$120,R$4,$K$6:$K$120,R$5,$H$6:$H$120,"&gt;="&amp;4,$I$6:$I$120,"&gt;"&amp;$I93)+1)</f>
        <v/>
      </c>
      <c r="S93" s="33" t="str">
        <f>IF(OR($H93&lt;12,$L93&lt;&gt;S$4,$K93&lt;&gt;S$5),"",COUNTIFS($L$6:$L$120,S$4,$K$6:$K$120,S$5,$H$6:$H$120,"&gt;="&amp;12,$I$6:$I$120,"&gt;"&amp;$I93)+1)</f>
        <v/>
      </c>
      <c r="T93">
        <f>COUNTIFS(M93:S93,"&gt;"&amp;0,M93:S93,"&lt;"&amp;4)</f>
        <v>0</v>
      </c>
    </row>
    <row r="94" spans="1:21" x14ac:dyDescent="0.3">
      <c r="A94" s="27" t="s">
        <v>85</v>
      </c>
      <c r="B94" s="28" t="s">
        <v>207</v>
      </c>
      <c r="C94" s="28">
        <v>0</v>
      </c>
      <c r="D94" s="28">
        <v>0</v>
      </c>
      <c r="E94" s="28">
        <v>0</v>
      </c>
      <c r="F94" s="28">
        <f t="shared" si="7"/>
        <v>0</v>
      </c>
      <c r="G94" s="28">
        <f t="shared" si="1"/>
        <v>0</v>
      </c>
      <c r="H94" s="28">
        <f t="shared" si="8"/>
        <v>0</v>
      </c>
      <c r="I94" s="43">
        <f t="shared" si="9"/>
        <v>0</v>
      </c>
      <c r="J94" s="43">
        <f t="shared" si="6"/>
        <v>0</v>
      </c>
      <c r="K94" s="45" t="s">
        <v>142</v>
      </c>
      <c r="L94" s="29" t="s">
        <v>2</v>
      </c>
      <c r="M94" s="30" t="str">
        <f>IF(H94&lt;12,"N/A",COUNTIFS($H$6:$H$120,"&gt;="&amp;12,$I$6:$I$120,"&gt;"&amp;$I94)+1)</f>
        <v>N/A</v>
      </c>
      <c r="N94" s="31" t="str">
        <f>IF(OR(H94&lt;12,L94&lt;&gt;N$4),"N/A",COUNTIFS($L$6:$L$120,N$4,$H$6:$H$120,"&gt;="&amp;12,$I$6:$I$120,"&gt;"&amp;$I94)+1)</f>
        <v>N/A</v>
      </c>
      <c r="O94" s="31" t="str">
        <f>IF(OR($H94&lt;12,$L94&lt;&gt;O$4),"N/A",COUNTIFS($L$6:$L$120,O$4,$H$6:$H$120,"&gt;="&amp;12,$I$6:$I$120,"&gt;"&amp;$I94)+1)</f>
        <v>N/A</v>
      </c>
      <c r="P94" s="32" t="str">
        <f>IF(OR($H94&lt;4,$L94&lt;&gt;P$4,$K94&lt;&gt;P$5),"",COUNTIFS($L$6:$L$120,P$4,$K$6:$K$120,P$5,$H$6:$H$120,"&gt;="&amp;4,$I$6:$I$120,"&gt;"&amp;$I94)+1)</f>
        <v/>
      </c>
      <c r="Q94" s="33" t="str">
        <f>IF(OR($H94&lt;12,$L94&lt;&gt;Q$4,$K94&lt;&gt;Q$5),"",COUNTIFS($L$6:$L$120,Q$4,$K$6:$K$120,Q$5,$H$6:$H$120,"&gt;="&amp;12,$I$6:$I$120,"&gt;"&amp;$I94)+1)</f>
        <v/>
      </c>
      <c r="R94" s="32" t="str">
        <f>IF(OR($H94&lt;4,$L94&lt;&gt;R$4,$K94&lt;&gt;R$5),"",COUNTIFS($L$6:$L$120,R$4,$K$6:$K$120,R$5,$H$6:$H$120,"&gt;="&amp;4,$I$6:$I$120,"&gt;"&amp;$I94)+1)</f>
        <v/>
      </c>
      <c r="S94" s="33" t="str">
        <f>IF(OR($H94&lt;12,$L94&lt;&gt;S$4,$K94&lt;&gt;S$5),"",COUNTIFS($L$6:$L$120,S$4,$K$6:$K$120,S$5,$H$6:$H$120,"&gt;="&amp;12,$I$6:$I$120,"&gt;"&amp;$I94)+1)</f>
        <v/>
      </c>
      <c r="T94">
        <f>COUNTIFS(M94:S94,"&gt;"&amp;0,M94:S94,"&lt;"&amp;4)</f>
        <v>0</v>
      </c>
    </row>
    <row r="95" spans="1:21" x14ac:dyDescent="0.3">
      <c r="A95" s="27" t="s">
        <v>87</v>
      </c>
      <c r="B95" s="28" t="s">
        <v>209</v>
      </c>
      <c r="C95" s="28">
        <v>0</v>
      </c>
      <c r="D95" s="28">
        <v>0</v>
      </c>
      <c r="E95" s="28">
        <v>1</v>
      </c>
      <c r="F95" s="28">
        <f t="shared" si="7"/>
        <v>1</v>
      </c>
      <c r="G95" s="28">
        <f t="shared" si="1"/>
        <v>0</v>
      </c>
      <c r="H95" s="28">
        <f t="shared" si="8"/>
        <v>1</v>
      </c>
      <c r="I95" s="43">
        <f t="shared" si="9"/>
        <v>0</v>
      </c>
      <c r="J95" s="43">
        <f t="shared" si="6"/>
        <v>0</v>
      </c>
      <c r="K95" s="45" t="s">
        <v>142</v>
      </c>
      <c r="L95" s="29" t="s">
        <v>2</v>
      </c>
      <c r="M95" s="30" t="str">
        <f>IF(H95&lt;12,"N/A",COUNTIFS($H$6:$H$120,"&gt;="&amp;12,$I$6:$I$120,"&gt;"&amp;$I95)+1)</f>
        <v>N/A</v>
      </c>
      <c r="N95" s="31" t="str">
        <f>IF(OR(H95&lt;12,L95&lt;&gt;N$4),"N/A",COUNTIFS($L$6:$L$120,N$4,$H$6:$H$120,"&gt;="&amp;12,$I$6:$I$120,"&gt;"&amp;$I95)+1)</f>
        <v>N/A</v>
      </c>
      <c r="O95" s="31" t="str">
        <f>IF(OR($H95&lt;12,$L95&lt;&gt;O$4),"N/A",COUNTIFS($L$6:$L$120,O$4,$H$6:$H$120,"&gt;="&amp;12,$I$6:$I$120,"&gt;"&amp;$I95)+1)</f>
        <v>N/A</v>
      </c>
      <c r="P95" s="32" t="str">
        <f>IF(OR($H95&lt;4,$L95&lt;&gt;P$4,$K95&lt;&gt;P$5),"",COUNTIFS($L$6:$L$120,P$4,$K$6:$K$120,P$5,$H$6:$H$120,"&gt;="&amp;4,$I$6:$I$120,"&gt;"&amp;$I95)+1)</f>
        <v/>
      </c>
      <c r="Q95" s="33" t="str">
        <f>IF(OR($H95&lt;12,$L95&lt;&gt;Q$4,$K95&lt;&gt;Q$5),"",COUNTIFS($L$6:$L$120,Q$4,$K$6:$K$120,Q$5,$H$6:$H$120,"&gt;="&amp;12,$I$6:$I$120,"&gt;"&amp;$I95)+1)</f>
        <v/>
      </c>
      <c r="R95" s="32" t="str">
        <f>IF(OR($H95&lt;4,$L95&lt;&gt;R$4,$K95&lt;&gt;R$5),"",COUNTIFS($L$6:$L$120,R$4,$K$6:$K$120,R$5,$H$6:$H$120,"&gt;="&amp;4,$I$6:$I$120,"&gt;"&amp;$I95)+1)</f>
        <v/>
      </c>
      <c r="S95" s="33" t="str">
        <f>IF(OR($H95&lt;12,$L95&lt;&gt;S$4,$K95&lt;&gt;S$5),"",COUNTIFS($L$6:$L$120,S$4,$K$6:$K$120,S$5,$H$6:$H$120,"&gt;="&amp;12,$I$6:$I$120,"&gt;"&amp;$I95)+1)</f>
        <v/>
      </c>
      <c r="T95">
        <f>COUNTIFS(M95:S95,"&gt;"&amp;0,M95:S95,"&lt;"&amp;4)</f>
        <v>0</v>
      </c>
    </row>
    <row r="96" spans="1:21" x14ac:dyDescent="0.3">
      <c r="A96" s="27" t="s">
        <v>89</v>
      </c>
      <c r="B96" s="28" t="s">
        <v>210</v>
      </c>
      <c r="C96" s="28">
        <v>0</v>
      </c>
      <c r="D96" s="28">
        <v>0</v>
      </c>
      <c r="E96" s="28">
        <v>1</v>
      </c>
      <c r="F96" s="28">
        <f t="shared" si="7"/>
        <v>1</v>
      </c>
      <c r="G96" s="28">
        <f t="shared" si="1"/>
        <v>0</v>
      </c>
      <c r="H96" s="28">
        <f t="shared" si="8"/>
        <v>1</v>
      </c>
      <c r="I96" s="43">
        <f t="shared" si="9"/>
        <v>0</v>
      </c>
      <c r="J96" s="43">
        <f t="shared" si="6"/>
        <v>0</v>
      </c>
      <c r="K96" s="45" t="s">
        <v>142</v>
      </c>
      <c r="L96" s="29" t="s">
        <v>2</v>
      </c>
      <c r="M96" s="30" t="str">
        <f>IF(H96&lt;12,"N/A",COUNTIFS($H$6:$H$120,"&gt;="&amp;12,$I$6:$I$120,"&gt;"&amp;$I96)+1)</f>
        <v>N/A</v>
      </c>
      <c r="N96" s="31" t="str">
        <f>IF(OR(H96&lt;12,L96&lt;&gt;N$4),"N/A",COUNTIFS($L$6:$L$120,N$4,$H$6:$H$120,"&gt;="&amp;12,$I$6:$I$120,"&gt;"&amp;$I96)+1)</f>
        <v>N/A</v>
      </c>
      <c r="O96" s="31" t="str">
        <f>IF(OR($H96&lt;12,$L96&lt;&gt;O$4),"N/A",COUNTIFS($L$6:$L$120,O$4,$H$6:$H$120,"&gt;="&amp;12,$I$6:$I$120,"&gt;"&amp;$I96)+1)</f>
        <v>N/A</v>
      </c>
      <c r="P96" s="32" t="str">
        <f>IF(OR($H96&lt;4,$L96&lt;&gt;P$4,$K96&lt;&gt;P$5),"",COUNTIFS($L$6:$L$120,P$4,$K$6:$K$120,P$5,$H$6:$H$120,"&gt;="&amp;4,$I$6:$I$120,"&gt;"&amp;$I96)+1)</f>
        <v/>
      </c>
      <c r="Q96" s="33" t="str">
        <f>IF(OR($H96&lt;12,$L96&lt;&gt;Q$4,$K96&lt;&gt;Q$5),"",COUNTIFS($L$6:$L$120,Q$4,$K$6:$K$120,Q$5,$H$6:$H$120,"&gt;="&amp;12,$I$6:$I$120,"&gt;"&amp;$I96)+1)</f>
        <v/>
      </c>
      <c r="R96" s="32" t="str">
        <f>IF(OR($H96&lt;4,$L96&lt;&gt;R$4,$K96&lt;&gt;R$5),"",COUNTIFS($L$6:$L$120,R$4,$K$6:$K$120,R$5,$H$6:$H$120,"&gt;="&amp;4,$I$6:$I$120,"&gt;"&amp;$I96)+1)</f>
        <v/>
      </c>
      <c r="S96" s="33" t="str">
        <f>IF(OR($H96&lt;12,$L96&lt;&gt;S$4,$K96&lt;&gt;S$5),"",COUNTIFS($L$6:$L$120,S$4,$K$6:$K$120,S$5,$H$6:$H$120,"&gt;="&amp;12,$I$6:$I$120,"&gt;"&amp;$I96)+1)</f>
        <v/>
      </c>
      <c r="T96">
        <f>COUNTIFS(M96:S96,"&gt;"&amp;0,M96:S96,"&lt;"&amp;4)</f>
        <v>0</v>
      </c>
    </row>
    <row r="97" spans="1:20" x14ac:dyDescent="0.3">
      <c r="A97" s="27" t="s">
        <v>91</v>
      </c>
      <c r="B97" s="28" t="s">
        <v>211</v>
      </c>
      <c r="C97" s="28">
        <v>0</v>
      </c>
      <c r="D97" s="28">
        <v>0</v>
      </c>
      <c r="E97" s="28">
        <v>2</v>
      </c>
      <c r="F97" s="28">
        <f t="shared" si="7"/>
        <v>2</v>
      </c>
      <c r="G97" s="28">
        <f t="shared" si="1"/>
        <v>0</v>
      </c>
      <c r="H97" s="28">
        <f t="shared" si="8"/>
        <v>2</v>
      </c>
      <c r="I97" s="43">
        <f t="shared" si="9"/>
        <v>0</v>
      </c>
      <c r="J97" s="43">
        <f t="shared" si="6"/>
        <v>0</v>
      </c>
      <c r="K97" s="45" t="s">
        <v>142</v>
      </c>
      <c r="L97" s="29" t="s">
        <v>3</v>
      </c>
      <c r="M97" s="30" t="str">
        <f>IF(H97&lt;12,"N/A",COUNTIFS($H$6:$H$120,"&gt;="&amp;12,$I$6:$I$120,"&gt;"&amp;$I97)+1)</f>
        <v>N/A</v>
      </c>
      <c r="N97" s="31" t="str">
        <f>IF(OR(H97&lt;12,L97&lt;&gt;N$4),"N/A",COUNTIFS($L$6:$L$120,N$4,$H$6:$H$120,"&gt;="&amp;12,$I$6:$I$120,"&gt;"&amp;$I97)+1)</f>
        <v>N/A</v>
      </c>
      <c r="O97" s="31" t="str">
        <f>IF(OR($H97&lt;12,$L97&lt;&gt;O$4),"N/A",COUNTIFS($L$6:$L$120,O$4,$H$6:$H$120,"&gt;="&amp;12,$I$6:$I$120,"&gt;"&amp;$I97)+1)</f>
        <v>N/A</v>
      </c>
      <c r="P97" s="32" t="str">
        <f>IF(OR($H97&lt;4,$L97&lt;&gt;P$4,$K97&lt;&gt;P$5),"",COUNTIFS($L$6:$L$120,P$4,$K$6:$K$120,P$5,$H$6:$H$120,"&gt;="&amp;4,$I$6:$I$120,"&gt;"&amp;$I97)+1)</f>
        <v/>
      </c>
      <c r="Q97" s="33" t="str">
        <f>IF(OR($H97&lt;12,$L97&lt;&gt;Q$4,$K97&lt;&gt;Q$5),"",COUNTIFS($L$6:$L$120,Q$4,$K$6:$K$120,Q$5,$H$6:$H$120,"&gt;="&amp;12,$I$6:$I$120,"&gt;"&amp;$I97)+1)</f>
        <v/>
      </c>
      <c r="R97" s="32" t="str">
        <f>IF(OR($H97&lt;4,$L97&lt;&gt;R$4,$K97&lt;&gt;R$5),"",COUNTIFS($L$6:$L$120,R$4,$K$6:$K$120,R$5,$H$6:$H$120,"&gt;="&amp;4,$I$6:$I$120,"&gt;"&amp;$I97)+1)</f>
        <v/>
      </c>
      <c r="S97" s="33" t="str">
        <f>IF(OR($H97&lt;12,$L97&lt;&gt;S$4,$K97&lt;&gt;S$5),"",COUNTIFS($L$6:$L$120,S$4,$K$6:$K$120,S$5,$H$6:$H$120,"&gt;="&amp;12,$I$6:$I$120,"&gt;"&amp;$I97)+1)</f>
        <v/>
      </c>
      <c r="T97">
        <f>COUNTIFS(M97:S97,"&gt;"&amp;0,M97:S97,"&lt;"&amp;4)</f>
        <v>0</v>
      </c>
    </row>
    <row r="98" spans="1:20" x14ac:dyDescent="0.3">
      <c r="A98" s="27" t="s">
        <v>92</v>
      </c>
      <c r="B98" s="28" t="s">
        <v>205</v>
      </c>
      <c r="C98" s="28">
        <v>0</v>
      </c>
      <c r="D98" s="28">
        <v>0</v>
      </c>
      <c r="E98" s="28">
        <v>0</v>
      </c>
      <c r="F98" s="28">
        <f t="shared" si="7"/>
        <v>0</v>
      </c>
      <c r="G98" s="28">
        <f t="shared" si="1"/>
        <v>0</v>
      </c>
      <c r="H98" s="28">
        <f t="shared" si="8"/>
        <v>0</v>
      </c>
      <c r="I98" s="43">
        <f t="shared" si="9"/>
        <v>0</v>
      </c>
      <c r="J98" s="43">
        <f t="shared" si="6"/>
        <v>0</v>
      </c>
      <c r="K98" s="45" t="s">
        <v>142</v>
      </c>
      <c r="L98" s="29" t="s">
        <v>3</v>
      </c>
      <c r="M98" s="30" t="str">
        <f>IF(H98&lt;12,"N/A",COUNTIFS($H$6:$H$120,"&gt;="&amp;12,$I$6:$I$120,"&gt;"&amp;$I98)+1)</f>
        <v>N/A</v>
      </c>
      <c r="N98" s="31" t="str">
        <f>IF(OR(H98&lt;12,L98&lt;&gt;N$4),"N/A",COUNTIFS($L$6:$L$120,N$4,$H$6:$H$120,"&gt;="&amp;12,$I$6:$I$120,"&gt;"&amp;$I98)+1)</f>
        <v>N/A</v>
      </c>
      <c r="O98" s="31" t="str">
        <f>IF(OR($H98&lt;12,$L98&lt;&gt;O$4),"N/A",COUNTIFS($L$6:$L$120,O$4,$H$6:$H$120,"&gt;="&amp;12,$I$6:$I$120,"&gt;"&amp;$I98)+1)</f>
        <v>N/A</v>
      </c>
      <c r="P98" s="32" t="str">
        <f>IF(OR($H98&lt;4,$L98&lt;&gt;P$4,$K98&lt;&gt;P$5),"",COUNTIFS($L$6:$L$120,P$4,$K$6:$K$120,P$5,$H$6:$H$120,"&gt;="&amp;4,$I$6:$I$120,"&gt;"&amp;$I98)+1)</f>
        <v/>
      </c>
      <c r="Q98" s="33" t="str">
        <f>IF(OR($H98&lt;12,$L98&lt;&gt;Q$4,$K98&lt;&gt;Q$5),"",COUNTIFS($L$6:$L$120,Q$4,$K$6:$K$120,Q$5,$H$6:$H$120,"&gt;="&amp;12,$I$6:$I$120,"&gt;"&amp;$I98)+1)</f>
        <v/>
      </c>
      <c r="R98" s="32" t="str">
        <f>IF(OR($H98&lt;4,$L98&lt;&gt;R$4,$K98&lt;&gt;R$5),"",COUNTIFS($L$6:$L$120,R$4,$K$6:$K$120,R$5,$H$6:$H$120,"&gt;="&amp;4,$I$6:$I$120,"&gt;"&amp;$I98)+1)</f>
        <v/>
      </c>
      <c r="S98" s="33" t="str">
        <f>IF(OR($H98&lt;12,$L98&lt;&gt;S$4,$K98&lt;&gt;S$5),"",COUNTIFS($L$6:$L$120,S$4,$K$6:$K$120,S$5,$H$6:$H$120,"&gt;="&amp;12,$I$6:$I$120,"&gt;"&amp;$I98)+1)</f>
        <v/>
      </c>
      <c r="T98">
        <f>COUNTIFS(M98:S98,"&gt;"&amp;0,M98:S98,"&lt;"&amp;4)</f>
        <v>0</v>
      </c>
    </row>
    <row r="99" spans="1:20" x14ac:dyDescent="0.3">
      <c r="A99" s="27" t="s">
        <v>94</v>
      </c>
      <c r="B99" s="28" t="s">
        <v>212</v>
      </c>
      <c r="C99" s="28">
        <v>0</v>
      </c>
      <c r="D99" s="28">
        <v>0</v>
      </c>
      <c r="E99" s="28">
        <v>0</v>
      </c>
      <c r="F99" s="28">
        <f t="shared" si="7"/>
        <v>0</v>
      </c>
      <c r="G99" s="28">
        <f t="shared" si="1"/>
        <v>0</v>
      </c>
      <c r="H99" s="28">
        <f t="shared" si="8"/>
        <v>0</v>
      </c>
      <c r="I99" s="43">
        <f t="shared" si="9"/>
        <v>0</v>
      </c>
      <c r="J99" s="43">
        <f t="shared" si="6"/>
        <v>0</v>
      </c>
      <c r="K99" s="45" t="s">
        <v>142</v>
      </c>
      <c r="L99" s="29" t="s">
        <v>2</v>
      </c>
      <c r="M99" s="30" t="str">
        <f>IF(H99&lt;12,"N/A",COUNTIFS($H$6:$H$120,"&gt;="&amp;12,$I$6:$I$120,"&gt;"&amp;$I99)+1)</f>
        <v>N/A</v>
      </c>
      <c r="N99" s="31" t="str">
        <f>IF(OR(H99&lt;12,L99&lt;&gt;N$4),"N/A",COUNTIFS($L$6:$L$120,N$4,$H$6:$H$120,"&gt;="&amp;12,$I$6:$I$120,"&gt;"&amp;$I99)+1)</f>
        <v>N/A</v>
      </c>
      <c r="O99" s="31" t="str">
        <f>IF(OR($H99&lt;12,$L99&lt;&gt;O$4),"N/A",COUNTIFS($L$6:$L$120,O$4,$H$6:$H$120,"&gt;="&amp;12,$I$6:$I$120,"&gt;"&amp;$I99)+1)</f>
        <v>N/A</v>
      </c>
      <c r="P99" s="32" t="str">
        <f>IF(OR($H99&lt;4,$L99&lt;&gt;P$4,$K99&lt;&gt;P$5),"",COUNTIFS($L$6:$L$120,P$4,$K$6:$K$120,P$5,$H$6:$H$120,"&gt;="&amp;4,$I$6:$I$120,"&gt;"&amp;$I99)+1)</f>
        <v/>
      </c>
      <c r="Q99" s="33" t="str">
        <f>IF(OR($H99&lt;12,$L99&lt;&gt;Q$4,$K99&lt;&gt;Q$5),"",COUNTIFS($L$6:$L$120,Q$4,$K$6:$K$120,Q$5,$H$6:$H$120,"&gt;="&amp;12,$I$6:$I$120,"&gt;"&amp;$I99)+1)</f>
        <v/>
      </c>
      <c r="R99" s="32" t="str">
        <f>IF(OR($H99&lt;4,$L99&lt;&gt;R$4,$K99&lt;&gt;R$5),"",COUNTIFS($L$6:$L$120,R$4,$K$6:$K$120,R$5,$H$6:$H$120,"&gt;="&amp;4,$I$6:$I$120,"&gt;"&amp;$I99)+1)</f>
        <v/>
      </c>
      <c r="S99" s="33" t="str">
        <f>IF(OR($H99&lt;12,$L99&lt;&gt;S$4,$K99&lt;&gt;S$5),"",COUNTIFS($L$6:$L$120,S$4,$K$6:$K$120,S$5,$H$6:$H$120,"&gt;="&amp;12,$I$6:$I$120,"&gt;"&amp;$I99)+1)</f>
        <v/>
      </c>
      <c r="T99">
        <f>COUNTIFS(M99:S99,"&gt;"&amp;0,M99:S99,"&lt;"&amp;4)</f>
        <v>0</v>
      </c>
    </row>
    <row r="100" spans="1:20" x14ac:dyDescent="0.3">
      <c r="A100" s="27" t="s">
        <v>95</v>
      </c>
      <c r="B100" s="28" t="s">
        <v>213</v>
      </c>
      <c r="C100" s="28">
        <v>0</v>
      </c>
      <c r="D100" s="28">
        <v>0</v>
      </c>
      <c r="E100" s="28">
        <v>0</v>
      </c>
      <c r="F100" s="28">
        <f t="shared" si="7"/>
        <v>0</v>
      </c>
      <c r="G100" s="28">
        <f t="shared" si="1"/>
        <v>0</v>
      </c>
      <c r="H100" s="28">
        <f t="shared" si="8"/>
        <v>0</v>
      </c>
      <c r="I100" s="43">
        <f t="shared" si="9"/>
        <v>0</v>
      </c>
      <c r="J100" s="43">
        <f t="shared" si="6"/>
        <v>0</v>
      </c>
      <c r="K100" s="45" t="s">
        <v>142</v>
      </c>
      <c r="L100" s="29" t="s">
        <v>3</v>
      </c>
      <c r="M100" s="30" t="str">
        <f>IF(H100&lt;12,"N/A",COUNTIFS($H$6:$H$120,"&gt;="&amp;12,$I$6:$I$120,"&gt;"&amp;$I100)+1)</f>
        <v>N/A</v>
      </c>
      <c r="N100" s="31" t="str">
        <f>IF(OR(H100&lt;12,L100&lt;&gt;N$4),"N/A",COUNTIFS($L$6:$L$120,N$4,$H$6:$H$120,"&gt;="&amp;12,$I$6:$I$120,"&gt;"&amp;$I100)+1)</f>
        <v>N/A</v>
      </c>
      <c r="O100" s="31" t="str">
        <f>IF(OR($H100&lt;12,$L100&lt;&gt;O$4),"N/A",COUNTIFS($L$6:$L$120,O$4,$H$6:$H$120,"&gt;="&amp;12,$I$6:$I$120,"&gt;"&amp;$I100)+1)</f>
        <v>N/A</v>
      </c>
      <c r="P100" s="32" t="str">
        <f>IF(OR($H100&lt;4,$L100&lt;&gt;P$4,$K100&lt;&gt;P$5),"",COUNTIFS($L$6:$L$120,P$4,$K$6:$K$120,P$5,$H$6:$H$120,"&gt;="&amp;4,$I$6:$I$120,"&gt;"&amp;$I100)+1)</f>
        <v/>
      </c>
      <c r="Q100" s="33" t="str">
        <f>IF(OR($H100&lt;12,$L100&lt;&gt;Q$4,$K100&lt;&gt;Q$5),"",COUNTIFS($L$6:$L$120,Q$4,$K$6:$K$120,Q$5,$H$6:$H$120,"&gt;="&amp;12,$I$6:$I$120,"&gt;"&amp;$I100)+1)</f>
        <v/>
      </c>
      <c r="R100" s="32" t="str">
        <f>IF(OR($H100&lt;4,$L100&lt;&gt;R$4,$K100&lt;&gt;R$5),"",COUNTIFS($L$6:$L$120,R$4,$K$6:$K$120,R$5,$H$6:$H$120,"&gt;="&amp;4,$I$6:$I$120,"&gt;"&amp;$I100)+1)</f>
        <v/>
      </c>
      <c r="S100" s="33" t="str">
        <f>IF(OR($H100&lt;12,$L100&lt;&gt;S$4,$K100&lt;&gt;S$5),"",COUNTIFS($L$6:$L$120,S$4,$K$6:$K$120,S$5,$H$6:$H$120,"&gt;="&amp;12,$I$6:$I$120,"&gt;"&amp;$I100)+1)</f>
        <v/>
      </c>
      <c r="T100">
        <f>COUNTIFS(M100:S100,"&gt;"&amp;0,M100:S100,"&lt;"&amp;4)</f>
        <v>0</v>
      </c>
    </row>
    <row r="101" spans="1:20" x14ac:dyDescent="0.3">
      <c r="A101" s="27" t="s">
        <v>96</v>
      </c>
      <c r="B101" s="28" t="s">
        <v>214</v>
      </c>
      <c r="C101" s="28">
        <v>0</v>
      </c>
      <c r="D101" s="28">
        <v>0</v>
      </c>
      <c r="E101" s="28">
        <v>0</v>
      </c>
      <c r="F101" s="28">
        <f t="shared" si="7"/>
        <v>0</v>
      </c>
      <c r="G101" s="28">
        <f t="shared" si="1"/>
        <v>0</v>
      </c>
      <c r="H101" s="28">
        <f t="shared" si="8"/>
        <v>0</v>
      </c>
      <c r="I101" s="43">
        <f t="shared" si="9"/>
        <v>0</v>
      </c>
      <c r="J101" s="43">
        <f t="shared" si="6"/>
        <v>0</v>
      </c>
      <c r="K101" s="45" t="s">
        <v>142</v>
      </c>
      <c r="L101" s="29" t="s">
        <v>3</v>
      </c>
      <c r="M101" s="30" t="str">
        <f>IF(H101&lt;12,"N/A",COUNTIFS($H$6:$H$120,"&gt;="&amp;12,$I$6:$I$120,"&gt;"&amp;$I101)+1)</f>
        <v>N/A</v>
      </c>
      <c r="N101" s="31" t="str">
        <f>IF(OR(H101&lt;12,L101&lt;&gt;N$4),"N/A",COUNTIFS($L$6:$L$120,N$4,$H$6:$H$120,"&gt;="&amp;12,$I$6:$I$120,"&gt;"&amp;$I101)+1)</f>
        <v>N/A</v>
      </c>
      <c r="O101" s="31" t="str">
        <f>IF(OR($H101&lt;12,$L101&lt;&gt;O$4),"N/A",COUNTIFS($L$6:$L$120,O$4,$H$6:$H$120,"&gt;="&amp;12,$I$6:$I$120,"&gt;"&amp;$I101)+1)</f>
        <v>N/A</v>
      </c>
      <c r="P101" s="32" t="str">
        <f>IF(OR($H101&lt;4,$L101&lt;&gt;P$4,$K101&lt;&gt;P$5),"",COUNTIFS($L$6:$L$120,P$4,$K$6:$K$120,P$5,$H$6:$H$120,"&gt;="&amp;4,$I$6:$I$120,"&gt;"&amp;$I101)+1)</f>
        <v/>
      </c>
      <c r="Q101" s="33" t="str">
        <f>IF(OR($H101&lt;12,$L101&lt;&gt;Q$4,$K101&lt;&gt;Q$5),"",COUNTIFS($L$6:$L$120,Q$4,$K$6:$K$120,Q$5,$H$6:$H$120,"&gt;="&amp;12,$I$6:$I$120,"&gt;"&amp;$I101)+1)</f>
        <v/>
      </c>
      <c r="R101" s="32" t="str">
        <f>IF(OR($H101&lt;4,$L101&lt;&gt;R$4,$K101&lt;&gt;R$5),"",COUNTIFS($L$6:$L$120,R$4,$K$6:$K$120,R$5,$H$6:$H$120,"&gt;="&amp;4,$I$6:$I$120,"&gt;"&amp;$I101)+1)</f>
        <v/>
      </c>
      <c r="S101" s="33" t="str">
        <f>IF(OR($H101&lt;12,$L101&lt;&gt;S$4,$K101&lt;&gt;S$5),"",COUNTIFS($L$6:$L$120,S$4,$K$6:$K$120,S$5,$H$6:$H$120,"&gt;="&amp;12,$I$6:$I$120,"&gt;"&amp;$I101)+1)</f>
        <v/>
      </c>
      <c r="T101">
        <f>COUNTIFS(M101:S101,"&gt;"&amp;0,M101:S101,"&lt;"&amp;4)</f>
        <v>0</v>
      </c>
    </row>
    <row r="102" spans="1:20" x14ac:dyDescent="0.3">
      <c r="A102" s="27" t="s">
        <v>97</v>
      </c>
      <c r="B102" s="28" t="s">
        <v>215</v>
      </c>
      <c r="C102" s="28">
        <v>0</v>
      </c>
      <c r="D102" s="28">
        <v>0</v>
      </c>
      <c r="E102" s="28">
        <v>0</v>
      </c>
      <c r="F102" s="28">
        <f t="shared" si="7"/>
        <v>0</v>
      </c>
      <c r="G102" s="28">
        <f t="shared" si="1"/>
        <v>0</v>
      </c>
      <c r="H102" s="28">
        <f t="shared" si="8"/>
        <v>0</v>
      </c>
      <c r="I102" s="43">
        <f t="shared" si="9"/>
        <v>0</v>
      </c>
      <c r="J102" s="43">
        <f t="shared" si="6"/>
        <v>0</v>
      </c>
      <c r="K102" s="45" t="s">
        <v>142</v>
      </c>
      <c r="L102" s="29" t="s">
        <v>3</v>
      </c>
      <c r="M102" s="30" t="str">
        <f>IF(H102&lt;12,"N/A",COUNTIFS($H$6:$H$120,"&gt;="&amp;12,$I$6:$I$120,"&gt;"&amp;$I102)+1)</f>
        <v>N/A</v>
      </c>
      <c r="N102" s="31" t="str">
        <f>IF(OR(H102&lt;12,L102&lt;&gt;N$4),"N/A",COUNTIFS($L$6:$L$120,N$4,$H$6:$H$120,"&gt;="&amp;12,$I$6:$I$120,"&gt;"&amp;$I102)+1)</f>
        <v>N/A</v>
      </c>
      <c r="O102" s="31" t="str">
        <f>IF(OR($H102&lt;12,$L102&lt;&gt;O$4),"N/A",COUNTIFS($L$6:$L$120,O$4,$H$6:$H$120,"&gt;="&amp;12,$I$6:$I$120,"&gt;"&amp;$I102)+1)</f>
        <v>N/A</v>
      </c>
      <c r="P102" s="32" t="str">
        <f>IF(OR($H102&lt;4,$L102&lt;&gt;P$4,$K102&lt;&gt;P$5),"",COUNTIFS($L$6:$L$120,P$4,$K$6:$K$120,P$5,$H$6:$H$120,"&gt;="&amp;4,$I$6:$I$120,"&gt;"&amp;$I102)+1)</f>
        <v/>
      </c>
      <c r="Q102" s="33" t="str">
        <f>IF(OR($H102&lt;12,$L102&lt;&gt;Q$4,$K102&lt;&gt;Q$5),"",COUNTIFS($L$6:$L$120,Q$4,$K$6:$K$120,Q$5,$H$6:$H$120,"&gt;="&amp;12,$I$6:$I$120,"&gt;"&amp;$I102)+1)</f>
        <v/>
      </c>
      <c r="R102" s="32" t="str">
        <f>IF(OR($H102&lt;4,$L102&lt;&gt;R$4,$K102&lt;&gt;R$5),"",COUNTIFS($L$6:$L$120,R$4,$K$6:$K$120,R$5,$H$6:$H$120,"&gt;="&amp;4,$I$6:$I$120,"&gt;"&amp;$I102)+1)</f>
        <v/>
      </c>
      <c r="S102" s="33" t="str">
        <f>IF(OR($H102&lt;12,$L102&lt;&gt;S$4,$K102&lt;&gt;S$5),"",COUNTIFS($L$6:$L$120,S$4,$K$6:$K$120,S$5,$H$6:$H$120,"&gt;="&amp;12,$I$6:$I$120,"&gt;"&amp;$I102)+1)</f>
        <v/>
      </c>
      <c r="T102">
        <f>COUNTIFS(M102:S102,"&gt;"&amp;0,M102:S102,"&lt;"&amp;4)</f>
        <v>0</v>
      </c>
    </row>
    <row r="103" spans="1:20" x14ac:dyDescent="0.3">
      <c r="A103" s="27" t="s">
        <v>98</v>
      </c>
      <c r="B103" s="28" t="s">
        <v>216</v>
      </c>
      <c r="C103" s="28">
        <v>0</v>
      </c>
      <c r="D103" s="28">
        <v>0</v>
      </c>
      <c r="E103" s="28">
        <v>0</v>
      </c>
      <c r="F103" s="28">
        <f t="shared" si="7"/>
        <v>0</v>
      </c>
      <c r="G103" s="28">
        <f t="shared" si="1"/>
        <v>0</v>
      </c>
      <c r="H103" s="28">
        <f t="shared" si="8"/>
        <v>0</v>
      </c>
      <c r="I103" s="43">
        <f t="shared" si="9"/>
        <v>0</v>
      </c>
      <c r="J103" s="43">
        <f t="shared" si="6"/>
        <v>0</v>
      </c>
      <c r="K103" s="45" t="s">
        <v>142</v>
      </c>
      <c r="L103" s="29" t="s">
        <v>3</v>
      </c>
      <c r="M103" s="30" t="str">
        <f>IF(H103&lt;12,"N/A",COUNTIFS($H$6:$H$120,"&gt;="&amp;12,$I$6:$I$120,"&gt;"&amp;$I103)+1)</f>
        <v>N/A</v>
      </c>
      <c r="N103" s="31" t="str">
        <f>IF(OR(H103&lt;12,L103&lt;&gt;N$4),"N/A",COUNTIFS($L$6:$L$120,N$4,$H$6:$H$120,"&gt;="&amp;12,$I$6:$I$120,"&gt;"&amp;$I103)+1)</f>
        <v>N/A</v>
      </c>
      <c r="O103" s="31" t="str">
        <f>IF(OR($H103&lt;12,$L103&lt;&gt;O$4),"N/A",COUNTIFS($L$6:$L$120,O$4,$H$6:$H$120,"&gt;="&amp;12,$I$6:$I$120,"&gt;"&amp;$I103)+1)</f>
        <v>N/A</v>
      </c>
      <c r="P103" s="32" t="str">
        <f>IF(OR($H103&lt;4,$L103&lt;&gt;P$4,$K103&lt;&gt;P$5),"",COUNTIFS($L$6:$L$120,P$4,$K$6:$K$120,P$5,$H$6:$H$120,"&gt;="&amp;4,$I$6:$I$120,"&gt;"&amp;$I103)+1)</f>
        <v/>
      </c>
      <c r="Q103" s="33" t="str">
        <f>IF(OR($H103&lt;12,$L103&lt;&gt;Q$4,$K103&lt;&gt;Q$5),"",COUNTIFS($L$6:$L$120,Q$4,$K$6:$K$120,Q$5,$H$6:$H$120,"&gt;="&amp;12,$I$6:$I$120,"&gt;"&amp;$I103)+1)</f>
        <v/>
      </c>
      <c r="R103" s="32" t="str">
        <f>IF(OR($H103&lt;4,$L103&lt;&gt;R$4,$K103&lt;&gt;R$5),"",COUNTIFS($L$6:$L$120,R$4,$K$6:$K$120,R$5,$H$6:$H$120,"&gt;="&amp;4,$I$6:$I$120,"&gt;"&amp;$I103)+1)</f>
        <v/>
      </c>
      <c r="S103" s="33" t="str">
        <f>IF(OR($H103&lt;12,$L103&lt;&gt;S$4,$K103&lt;&gt;S$5),"",COUNTIFS($L$6:$L$120,S$4,$K$6:$K$120,S$5,$H$6:$H$120,"&gt;="&amp;12,$I$6:$I$120,"&gt;"&amp;$I103)+1)</f>
        <v/>
      </c>
      <c r="T103">
        <f>COUNTIFS(M103:S103,"&gt;"&amp;0,M103:S103,"&lt;"&amp;4)</f>
        <v>0</v>
      </c>
    </row>
    <row r="104" spans="1:20" x14ac:dyDescent="0.3">
      <c r="A104" s="27" t="s">
        <v>100</v>
      </c>
      <c r="B104" s="28" t="s">
        <v>212</v>
      </c>
      <c r="C104" s="28">
        <v>0</v>
      </c>
      <c r="D104" s="28">
        <v>0</v>
      </c>
      <c r="E104" s="28">
        <v>0</v>
      </c>
      <c r="F104" s="28">
        <f t="shared" si="7"/>
        <v>0</v>
      </c>
      <c r="G104" s="28">
        <f t="shared" si="1"/>
        <v>0</v>
      </c>
      <c r="H104" s="28">
        <f t="shared" si="8"/>
        <v>0</v>
      </c>
      <c r="I104" s="43">
        <f t="shared" si="9"/>
        <v>0</v>
      </c>
      <c r="J104" s="43">
        <f t="shared" si="6"/>
        <v>0</v>
      </c>
      <c r="K104" s="45" t="s">
        <v>142</v>
      </c>
      <c r="L104" s="29" t="s">
        <v>3</v>
      </c>
      <c r="M104" s="30" t="str">
        <f>IF(H104&lt;12,"N/A",COUNTIFS($H$6:$H$120,"&gt;="&amp;12,$I$6:$I$120,"&gt;"&amp;$I104)+1)</f>
        <v>N/A</v>
      </c>
      <c r="N104" s="31" t="str">
        <f>IF(OR(H104&lt;12,L104&lt;&gt;N$4),"N/A",COUNTIFS($L$6:$L$120,N$4,$H$6:$H$120,"&gt;="&amp;12,$I$6:$I$120,"&gt;"&amp;$I104)+1)</f>
        <v>N/A</v>
      </c>
      <c r="O104" s="31" t="str">
        <f>IF(OR($H104&lt;12,$L104&lt;&gt;O$4),"N/A",COUNTIFS($L$6:$L$120,O$4,$H$6:$H$120,"&gt;="&amp;12,$I$6:$I$120,"&gt;"&amp;$I104)+1)</f>
        <v>N/A</v>
      </c>
      <c r="P104" s="32" t="str">
        <f>IF(OR($H104&lt;4,$L104&lt;&gt;P$4,$K104&lt;&gt;P$5),"",COUNTIFS($L$6:$L$120,P$4,$K$6:$K$120,P$5,$H$6:$H$120,"&gt;="&amp;4,$I$6:$I$120,"&gt;"&amp;$I104)+1)</f>
        <v/>
      </c>
      <c r="Q104" s="33" t="str">
        <f>IF(OR($H104&lt;12,$L104&lt;&gt;Q$4,$K104&lt;&gt;Q$5),"",COUNTIFS($L$6:$L$120,Q$4,$K$6:$K$120,Q$5,$H$6:$H$120,"&gt;="&amp;12,$I$6:$I$120,"&gt;"&amp;$I104)+1)</f>
        <v/>
      </c>
      <c r="R104" s="32" t="str">
        <f>IF(OR($H104&lt;4,$L104&lt;&gt;R$4,$K104&lt;&gt;R$5),"",COUNTIFS($L$6:$L$120,R$4,$K$6:$K$120,R$5,$H$6:$H$120,"&gt;="&amp;4,$I$6:$I$120,"&gt;"&amp;$I104)+1)</f>
        <v/>
      </c>
      <c r="S104" s="33" t="str">
        <f>IF(OR($H104&lt;12,$L104&lt;&gt;S$4,$K104&lt;&gt;S$5),"",COUNTIFS($L$6:$L$120,S$4,$K$6:$K$120,S$5,$H$6:$H$120,"&gt;="&amp;12,$I$6:$I$120,"&gt;"&amp;$I104)+1)</f>
        <v/>
      </c>
      <c r="T104">
        <f>COUNTIFS(M104:S104,"&gt;"&amp;0,M104:S104,"&lt;"&amp;4)</f>
        <v>0</v>
      </c>
    </row>
    <row r="105" spans="1:20" x14ac:dyDescent="0.3">
      <c r="A105" s="27" t="s">
        <v>102</v>
      </c>
      <c r="B105" s="28" t="s">
        <v>217</v>
      </c>
      <c r="C105" s="28">
        <v>0</v>
      </c>
      <c r="D105" s="28">
        <v>0</v>
      </c>
      <c r="E105" s="28">
        <v>1</v>
      </c>
      <c r="F105" s="28">
        <f t="shared" si="7"/>
        <v>1</v>
      </c>
      <c r="G105" s="28">
        <f t="shared" si="1"/>
        <v>0</v>
      </c>
      <c r="H105" s="28">
        <f t="shared" si="8"/>
        <v>1</v>
      </c>
      <c r="I105" s="43">
        <f t="shared" si="9"/>
        <v>0</v>
      </c>
      <c r="J105" s="43">
        <f t="shared" si="6"/>
        <v>0</v>
      </c>
      <c r="K105" s="45" t="s">
        <v>142</v>
      </c>
      <c r="L105" s="29" t="s">
        <v>2</v>
      </c>
      <c r="M105" s="30" t="str">
        <f>IF(H105&lt;12,"N/A",COUNTIFS($H$6:$H$120,"&gt;="&amp;12,$I$6:$I$120,"&gt;"&amp;$I105)+1)</f>
        <v>N/A</v>
      </c>
      <c r="N105" s="31" t="str">
        <f>IF(OR(H105&lt;12,L105&lt;&gt;N$4),"N/A",COUNTIFS($L$6:$L$120,N$4,$H$6:$H$120,"&gt;="&amp;12,$I$6:$I$120,"&gt;"&amp;$I105)+1)</f>
        <v>N/A</v>
      </c>
      <c r="O105" s="31" t="str">
        <f>IF(OR($H105&lt;12,$L105&lt;&gt;O$4),"N/A",COUNTIFS($L$6:$L$120,O$4,$H$6:$H$120,"&gt;="&amp;12,$I$6:$I$120,"&gt;"&amp;$I105)+1)</f>
        <v>N/A</v>
      </c>
      <c r="P105" s="32" t="str">
        <f>IF(OR($H105&lt;4,$L105&lt;&gt;P$4,$K105&lt;&gt;P$5),"",COUNTIFS($L$6:$L$120,P$4,$K$6:$K$120,P$5,$H$6:$H$120,"&gt;="&amp;4,$I$6:$I$120,"&gt;"&amp;$I105)+1)</f>
        <v/>
      </c>
      <c r="Q105" s="33" t="str">
        <f>IF(OR($H105&lt;12,$L105&lt;&gt;Q$4,$K105&lt;&gt;Q$5),"",COUNTIFS($L$6:$L$120,Q$4,$K$6:$K$120,Q$5,$H$6:$H$120,"&gt;="&amp;12,$I$6:$I$120,"&gt;"&amp;$I105)+1)</f>
        <v/>
      </c>
      <c r="R105" s="32" t="str">
        <f>IF(OR($H105&lt;4,$L105&lt;&gt;R$4,$K105&lt;&gt;R$5),"",COUNTIFS($L$6:$L$120,R$4,$K$6:$K$120,R$5,$H$6:$H$120,"&gt;="&amp;4,$I$6:$I$120,"&gt;"&amp;$I105)+1)</f>
        <v/>
      </c>
      <c r="S105" s="33" t="str">
        <f>IF(OR($H105&lt;12,$L105&lt;&gt;S$4,$K105&lt;&gt;S$5),"",COUNTIFS($L$6:$L$120,S$4,$K$6:$K$120,S$5,$H$6:$H$120,"&gt;="&amp;12,$I$6:$I$120,"&gt;"&amp;$I105)+1)</f>
        <v/>
      </c>
      <c r="T105">
        <f>COUNTIFS(M105:S105,"&gt;"&amp;0,M105:S105,"&lt;"&amp;4)</f>
        <v>0</v>
      </c>
    </row>
    <row r="106" spans="1:20" x14ac:dyDescent="0.3">
      <c r="A106" s="27" t="s">
        <v>103</v>
      </c>
      <c r="B106" s="28" t="s">
        <v>216</v>
      </c>
      <c r="C106" s="28">
        <v>0</v>
      </c>
      <c r="D106" s="28">
        <v>0</v>
      </c>
      <c r="E106" s="28">
        <v>0</v>
      </c>
      <c r="F106" s="28">
        <f t="shared" si="7"/>
        <v>0</v>
      </c>
      <c r="G106" s="28">
        <f t="shared" si="1"/>
        <v>0</v>
      </c>
      <c r="H106" s="28">
        <f t="shared" si="8"/>
        <v>0</v>
      </c>
      <c r="I106" s="43">
        <f t="shared" si="9"/>
        <v>0</v>
      </c>
      <c r="J106" s="43">
        <f t="shared" si="6"/>
        <v>0</v>
      </c>
      <c r="K106" s="45" t="s">
        <v>142</v>
      </c>
      <c r="L106" s="29" t="s">
        <v>3</v>
      </c>
      <c r="M106" s="30" t="str">
        <f>IF(H106&lt;12,"N/A",COUNTIFS($H$6:$H$120,"&gt;="&amp;12,$I$6:$I$120,"&gt;"&amp;$I106)+1)</f>
        <v>N/A</v>
      </c>
      <c r="N106" s="31" t="str">
        <f>IF(OR(H106&lt;12,L106&lt;&gt;N$4),"N/A",COUNTIFS($L$6:$L$120,N$4,$H$6:$H$120,"&gt;="&amp;12,$I$6:$I$120,"&gt;"&amp;$I106)+1)</f>
        <v>N/A</v>
      </c>
      <c r="O106" s="31" t="str">
        <f>IF(OR($H106&lt;12,$L106&lt;&gt;O$4),"N/A",COUNTIFS($L$6:$L$120,O$4,$H$6:$H$120,"&gt;="&amp;12,$I$6:$I$120,"&gt;"&amp;$I106)+1)</f>
        <v>N/A</v>
      </c>
      <c r="P106" s="32" t="str">
        <f>IF(OR($H106&lt;4,$L106&lt;&gt;P$4,$K106&lt;&gt;P$5),"",COUNTIFS($L$6:$L$120,P$4,$K$6:$K$120,P$5,$H$6:$H$120,"&gt;="&amp;4,$I$6:$I$120,"&gt;"&amp;$I106)+1)</f>
        <v/>
      </c>
      <c r="Q106" s="33" t="str">
        <f>IF(OR($H106&lt;12,$L106&lt;&gt;Q$4,$K106&lt;&gt;Q$5),"",COUNTIFS($L$6:$L$120,Q$4,$K$6:$K$120,Q$5,$H$6:$H$120,"&gt;="&amp;12,$I$6:$I$120,"&gt;"&amp;$I106)+1)</f>
        <v/>
      </c>
      <c r="R106" s="32" t="str">
        <f>IF(OR($H106&lt;4,$L106&lt;&gt;R$4,$K106&lt;&gt;R$5),"",COUNTIFS($L$6:$L$120,R$4,$K$6:$K$120,R$5,$H$6:$H$120,"&gt;="&amp;4,$I$6:$I$120,"&gt;"&amp;$I106)+1)</f>
        <v/>
      </c>
      <c r="S106" s="33" t="str">
        <f>IF(OR($H106&lt;12,$L106&lt;&gt;S$4,$K106&lt;&gt;S$5),"",COUNTIFS($L$6:$L$120,S$4,$K$6:$K$120,S$5,$H$6:$H$120,"&gt;="&amp;12,$I$6:$I$120,"&gt;"&amp;$I106)+1)</f>
        <v/>
      </c>
      <c r="T106">
        <f>COUNTIFS(M106:S106,"&gt;"&amp;0,M106:S106,"&lt;"&amp;4)</f>
        <v>0</v>
      </c>
    </row>
    <row r="107" spans="1:20" x14ac:dyDescent="0.3">
      <c r="A107" s="27" t="s">
        <v>106</v>
      </c>
      <c r="B107" s="28" t="s">
        <v>196</v>
      </c>
      <c r="C107" s="28">
        <v>0</v>
      </c>
      <c r="D107" s="28">
        <v>0</v>
      </c>
      <c r="E107" s="28">
        <v>0</v>
      </c>
      <c r="F107" s="28">
        <f t="shared" si="7"/>
        <v>0</v>
      </c>
      <c r="G107" s="28">
        <f t="shared" si="1"/>
        <v>0</v>
      </c>
      <c r="H107" s="28">
        <f t="shared" si="8"/>
        <v>0</v>
      </c>
      <c r="I107" s="43">
        <f t="shared" si="9"/>
        <v>0</v>
      </c>
      <c r="J107" s="43">
        <f t="shared" si="6"/>
        <v>0</v>
      </c>
      <c r="K107" s="45" t="s">
        <v>142</v>
      </c>
      <c r="L107" s="29" t="s">
        <v>3</v>
      </c>
      <c r="M107" s="30" t="str">
        <f>IF(H107&lt;12,"N/A",COUNTIFS($H$6:$H$120,"&gt;="&amp;12,$I$6:$I$120,"&gt;"&amp;$I107)+1)</f>
        <v>N/A</v>
      </c>
      <c r="N107" s="31" t="str">
        <f>IF(OR(H107&lt;12,L107&lt;&gt;N$4),"N/A",COUNTIFS($L$6:$L$120,N$4,$H$6:$H$120,"&gt;="&amp;12,$I$6:$I$120,"&gt;"&amp;$I107)+1)</f>
        <v>N/A</v>
      </c>
      <c r="O107" s="31" t="str">
        <f>IF(OR($H107&lt;12,$L107&lt;&gt;O$4),"N/A",COUNTIFS($L$6:$L$120,O$4,$H$6:$H$120,"&gt;="&amp;12,$I$6:$I$120,"&gt;"&amp;$I107)+1)</f>
        <v>N/A</v>
      </c>
      <c r="P107" s="32" t="str">
        <f>IF(OR($H107&lt;4,$L107&lt;&gt;P$4,$K107&lt;&gt;P$5),"",COUNTIFS($L$6:$L$120,P$4,$K$6:$K$120,P$5,$H$6:$H$120,"&gt;="&amp;4,$I$6:$I$120,"&gt;"&amp;$I107)+1)</f>
        <v/>
      </c>
      <c r="Q107" s="33" t="str">
        <f>IF(OR($H107&lt;12,$L107&lt;&gt;Q$4,$K107&lt;&gt;Q$5),"",COUNTIFS($L$6:$L$120,Q$4,$K$6:$K$120,Q$5,$H$6:$H$120,"&gt;="&amp;12,$I$6:$I$120,"&gt;"&amp;$I107)+1)</f>
        <v/>
      </c>
      <c r="R107" s="32" t="str">
        <f>IF(OR($H107&lt;4,$L107&lt;&gt;R$4,$K107&lt;&gt;R$5),"",COUNTIFS($L$6:$L$120,R$4,$K$6:$K$120,R$5,$H$6:$H$120,"&gt;="&amp;4,$I$6:$I$120,"&gt;"&amp;$I107)+1)</f>
        <v/>
      </c>
      <c r="S107" s="33" t="str">
        <f>IF(OR($H107&lt;12,$L107&lt;&gt;S$4,$K107&lt;&gt;S$5),"",COUNTIFS($L$6:$L$120,S$4,$K$6:$K$120,S$5,$H$6:$H$120,"&gt;="&amp;12,$I$6:$I$120,"&gt;"&amp;$I107)+1)</f>
        <v/>
      </c>
      <c r="T107">
        <f>COUNTIFS(M107:S107,"&gt;"&amp;0,M107:S107,"&lt;"&amp;4)</f>
        <v>0</v>
      </c>
    </row>
    <row r="108" spans="1:20" x14ac:dyDescent="0.3">
      <c r="A108" s="27" t="s">
        <v>107</v>
      </c>
      <c r="B108" s="28" t="s">
        <v>196</v>
      </c>
      <c r="C108" s="28">
        <v>0</v>
      </c>
      <c r="D108" s="28">
        <v>0</v>
      </c>
      <c r="E108" s="28">
        <v>0</v>
      </c>
      <c r="F108" s="28">
        <f t="shared" si="7"/>
        <v>0</v>
      </c>
      <c r="G108" s="28">
        <f t="shared" si="1"/>
        <v>0</v>
      </c>
      <c r="H108" s="28">
        <f t="shared" si="8"/>
        <v>0</v>
      </c>
      <c r="I108" s="43">
        <f t="shared" si="9"/>
        <v>0</v>
      </c>
      <c r="J108" s="43">
        <f t="shared" si="6"/>
        <v>0</v>
      </c>
      <c r="K108" s="45" t="s">
        <v>142</v>
      </c>
      <c r="L108" s="29" t="s">
        <v>3</v>
      </c>
      <c r="M108" s="30" t="str">
        <f>IF(H108&lt;12,"N/A",COUNTIFS($H$6:$H$120,"&gt;="&amp;12,$I$6:$I$120,"&gt;"&amp;$I108)+1)</f>
        <v>N/A</v>
      </c>
      <c r="N108" s="31" t="str">
        <f>IF(OR(H108&lt;12,L108&lt;&gt;N$4),"N/A",COUNTIFS($L$6:$L$120,N$4,$H$6:$H$120,"&gt;="&amp;12,$I$6:$I$120,"&gt;"&amp;$I108)+1)</f>
        <v>N/A</v>
      </c>
      <c r="O108" s="31" t="str">
        <f>IF(OR($H108&lt;12,$L108&lt;&gt;O$4),"N/A",COUNTIFS($L$6:$L$120,O$4,$H$6:$H$120,"&gt;="&amp;12,$I$6:$I$120,"&gt;"&amp;$I108)+1)</f>
        <v>N/A</v>
      </c>
      <c r="P108" s="32" t="str">
        <f>IF(OR($H108&lt;4,$L108&lt;&gt;P$4,$K108&lt;&gt;P$5),"",COUNTIFS($L$6:$L$120,P$4,$K$6:$K$120,P$5,$H$6:$H$120,"&gt;="&amp;4,$I$6:$I$120,"&gt;"&amp;$I108)+1)</f>
        <v/>
      </c>
      <c r="Q108" s="33" t="str">
        <f>IF(OR($H108&lt;12,$L108&lt;&gt;Q$4,$K108&lt;&gt;Q$5),"",COUNTIFS($L$6:$L$120,Q$4,$K$6:$K$120,Q$5,$H$6:$H$120,"&gt;="&amp;12,$I$6:$I$120,"&gt;"&amp;$I108)+1)</f>
        <v/>
      </c>
      <c r="R108" s="32" t="str">
        <f>IF(OR($H108&lt;4,$L108&lt;&gt;R$4,$K108&lt;&gt;R$5),"",COUNTIFS($L$6:$L$120,R$4,$K$6:$K$120,R$5,$H$6:$H$120,"&gt;="&amp;4,$I$6:$I$120,"&gt;"&amp;$I108)+1)</f>
        <v/>
      </c>
      <c r="S108" s="33" t="str">
        <f>IF(OR($H108&lt;12,$L108&lt;&gt;S$4,$K108&lt;&gt;S$5),"",COUNTIFS($L$6:$L$120,S$4,$K$6:$K$120,S$5,$H$6:$H$120,"&gt;="&amp;12,$I$6:$I$120,"&gt;"&amp;$I108)+1)</f>
        <v/>
      </c>
      <c r="T108">
        <f>COUNTIFS(M108:S108,"&gt;"&amp;0,M108:S108,"&lt;"&amp;4)</f>
        <v>0</v>
      </c>
    </row>
    <row r="109" spans="1:20" x14ac:dyDescent="0.3">
      <c r="A109" s="27" t="s">
        <v>108</v>
      </c>
      <c r="B109" s="28" t="s">
        <v>196</v>
      </c>
      <c r="C109" s="28">
        <v>0</v>
      </c>
      <c r="D109" s="28">
        <v>0</v>
      </c>
      <c r="E109" s="28">
        <v>0</v>
      </c>
      <c r="F109" s="28">
        <f t="shared" si="7"/>
        <v>0</v>
      </c>
      <c r="G109" s="28">
        <f t="shared" si="1"/>
        <v>0</v>
      </c>
      <c r="H109" s="28">
        <f t="shared" si="8"/>
        <v>0</v>
      </c>
      <c r="I109" s="43">
        <f t="shared" si="9"/>
        <v>0</v>
      </c>
      <c r="J109" s="43">
        <f t="shared" si="6"/>
        <v>0</v>
      </c>
      <c r="K109" s="45" t="s">
        <v>142</v>
      </c>
      <c r="L109" s="29" t="s">
        <v>3</v>
      </c>
      <c r="M109" s="30" t="str">
        <f>IF(H109&lt;12,"N/A",COUNTIFS($H$6:$H$120,"&gt;="&amp;12,$I$6:$I$120,"&gt;"&amp;$I109)+1)</f>
        <v>N/A</v>
      </c>
      <c r="N109" s="31" t="str">
        <f>IF(OR(H109&lt;12,L109&lt;&gt;N$4),"N/A",COUNTIFS($L$6:$L$120,N$4,$H$6:$H$120,"&gt;="&amp;12,$I$6:$I$120,"&gt;"&amp;$I109)+1)</f>
        <v>N/A</v>
      </c>
      <c r="O109" s="31" t="str">
        <f>IF(OR($H109&lt;12,$L109&lt;&gt;O$4),"N/A",COUNTIFS($L$6:$L$120,O$4,$H$6:$H$120,"&gt;="&amp;12,$I$6:$I$120,"&gt;"&amp;$I109)+1)</f>
        <v>N/A</v>
      </c>
      <c r="P109" s="32" t="str">
        <f>IF(OR($H109&lt;4,$L109&lt;&gt;P$4,$K109&lt;&gt;P$5),"",COUNTIFS($L$6:$L$120,P$4,$K$6:$K$120,P$5,$H$6:$H$120,"&gt;="&amp;4,$I$6:$I$120,"&gt;"&amp;$I109)+1)</f>
        <v/>
      </c>
      <c r="Q109" s="33" t="str">
        <f>IF(OR($H109&lt;12,$L109&lt;&gt;Q$4,$K109&lt;&gt;Q$5),"",COUNTIFS($L$6:$L$120,Q$4,$K$6:$K$120,Q$5,$H$6:$H$120,"&gt;="&amp;12,$I$6:$I$120,"&gt;"&amp;$I109)+1)</f>
        <v/>
      </c>
      <c r="R109" s="32" t="str">
        <f>IF(OR($H109&lt;4,$L109&lt;&gt;R$4,$K109&lt;&gt;R$5),"",COUNTIFS($L$6:$L$120,R$4,$K$6:$K$120,R$5,$H$6:$H$120,"&gt;="&amp;4,$I$6:$I$120,"&gt;"&amp;$I109)+1)</f>
        <v/>
      </c>
      <c r="S109" s="33" t="str">
        <f>IF(OR($H109&lt;12,$L109&lt;&gt;S$4,$K109&lt;&gt;S$5),"",COUNTIFS($L$6:$L$120,S$4,$K$6:$K$120,S$5,$H$6:$H$120,"&gt;="&amp;12,$I$6:$I$120,"&gt;"&amp;$I109)+1)</f>
        <v/>
      </c>
      <c r="T109">
        <f>COUNTIFS(M109:S109,"&gt;"&amp;0,M109:S109,"&lt;"&amp;4)</f>
        <v>0</v>
      </c>
    </row>
    <row r="110" spans="1:20" x14ac:dyDescent="0.3">
      <c r="A110" s="27" t="s">
        <v>109</v>
      </c>
      <c r="B110" s="28" t="s">
        <v>196</v>
      </c>
      <c r="C110" s="28">
        <v>0</v>
      </c>
      <c r="D110" s="28">
        <v>0</v>
      </c>
      <c r="E110" s="28">
        <v>0</v>
      </c>
      <c r="F110" s="28">
        <f t="shared" si="7"/>
        <v>0</v>
      </c>
      <c r="G110" s="28">
        <f t="shared" si="1"/>
        <v>0</v>
      </c>
      <c r="H110" s="28">
        <f t="shared" si="8"/>
        <v>0</v>
      </c>
      <c r="I110" s="43">
        <f t="shared" si="9"/>
        <v>0</v>
      </c>
      <c r="J110" s="43">
        <f t="shared" si="6"/>
        <v>0</v>
      </c>
      <c r="K110" s="45" t="s">
        <v>142</v>
      </c>
      <c r="L110" s="29" t="s">
        <v>2</v>
      </c>
      <c r="M110" s="30" t="str">
        <f>IF(H110&lt;12,"N/A",COUNTIFS($H$6:$H$120,"&gt;="&amp;12,$I$6:$I$120,"&gt;"&amp;$I110)+1)</f>
        <v>N/A</v>
      </c>
      <c r="N110" s="31" t="str">
        <f>IF(OR(H110&lt;12,L110&lt;&gt;N$4),"N/A",COUNTIFS($L$6:$L$120,N$4,$H$6:$H$120,"&gt;="&amp;12,$I$6:$I$120,"&gt;"&amp;$I110)+1)</f>
        <v>N/A</v>
      </c>
      <c r="O110" s="31" t="str">
        <f>IF(OR($H110&lt;12,$L110&lt;&gt;O$4),"N/A",COUNTIFS($L$6:$L$120,O$4,$H$6:$H$120,"&gt;="&amp;12,$I$6:$I$120,"&gt;"&amp;$I110)+1)</f>
        <v>N/A</v>
      </c>
      <c r="P110" s="32" t="str">
        <f>IF(OR($H110&lt;4,$L110&lt;&gt;P$4,$K110&lt;&gt;P$5),"",COUNTIFS($L$6:$L$120,P$4,$K$6:$K$120,P$5,$H$6:$H$120,"&gt;="&amp;4,$I$6:$I$120,"&gt;"&amp;$I110)+1)</f>
        <v/>
      </c>
      <c r="Q110" s="33" t="str">
        <f>IF(OR($H110&lt;12,$L110&lt;&gt;Q$4,$K110&lt;&gt;Q$5),"",COUNTIFS($L$6:$L$120,Q$4,$K$6:$K$120,Q$5,$H$6:$H$120,"&gt;="&amp;12,$I$6:$I$120,"&gt;"&amp;$I110)+1)</f>
        <v/>
      </c>
      <c r="R110" s="32" t="str">
        <f>IF(OR($H110&lt;4,$L110&lt;&gt;R$4,$K110&lt;&gt;R$5),"",COUNTIFS($L$6:$L$120,R$4,$K$6:$K$120,R$5,$H$6:$H$120,"&gt;="&amp;4,$I$6:$I$120,"&gt;"&amp;$I110)+1)</f>
        <v/>
      </c>
      <c r="S110" s="33" t="str">
        <f>IF(OR($H110&lt;12,$L110&lt;&gt;S$4,$K110&lt;&gt;S$5),"",COUNTIFS($L$6:$L$120,S$4,$K$6:$K$120,S$5,$H$6:$H$120,"&gt;="&amp;12,$I$6:$I$120,"&gt;"&amp;$I110)+1)</f>
        <v/>
      </c>
      <c r="T110">
        <f>COUNTIFS(M110:S110,"&gt;"&amp;0,M110:S110,"&lt;"&amp;4)</f>
        <v>0</v>
      </c>
    </row>
    <row r="111" spans="1:20" x14ac:dyDescent="0.3">
      <c r="A111" s="27" t="s">
        <v>111</v>
      </c>
      <c r="B111" s="28" t="s">
        <v>195</v>
      </c>
      <c r="C111" s="28">
        <v>0</v>
      </c>
      <c r="D111" s="28">
        <v>0</v>
      </c>
      <c r="E111" s="28">
        <v>0</v>
      </c>
      <c r="F111" s="28">
        <f t="shared" si="7"/>
        <v>0</v>
      </c>
      <c r="G111" s="28">
        <f t="shared" si="1"/>
        <v>0</v>
      </c>
      <c r="H111" s="28">
        <f t="shared" si="8"/>
        <v>0</v>
      </c>
      <c r="I111" s="43">
        <f t="shared" si="9"/>
        <v>0</v>
      </c>
      <c r="J111" s="43">
        <f t="shared" si="6"/>
        <v>0</v>
      </c>
      <c r="K111" s="45" t="s">
        <v>142</v>
      </c>
      <c r="L111" s="29" t="s">
        <v>3</v>
      </c>
      <c r="M111" s="30" t="str">
        <f>IF(H111&lt;12,"N/A",COUNTIFS($H$6:$H$120,"&gt;="&amp;12,$I$6:$I$120,"&gt;"&amp;$I111)+1)</f>
        <v>N/A</v>
      </c>
      <c r="N111" s="31" t="str">
        <f>IF(OR(H111&lt;12,L111&lt;&gt;N$4),"N/A",COUNTIFS($L$6:$L$120,N$4,$H$6:$H$120,"&gt;="&amp;12,$I$6:$I$120,"&gt;"&amp;$I111)+1)</f>
        <v>N/A</v>
      </c>
      <c r="O111" s="31" t="str">
        <f>IF(OR($H111&lt;12,$L111&lt;&gt;O$4),"N/A",COUNTIFS($L$6:$L$120,O$4,$H$6:$H$120,"&gt;="&amp;12,$I$6:$I$120,"&gt;"&amp;$I111)+1)</f>
        <v>N/A</v>
      </c>
      <c r="P111" s="32" t="str">
        <f>IF(OR($H111&lt;4,$L111&lt;&gt;P$4,$K111&lt;&gt;P$5),"",COUNTIFS($L$6:$L$120,P$4,$K$6:$K$120,P$5,$H$6:$H$120,"&gt;="&amp;4,$I$6:$I$120,"&gt;"&amp;$I111)+1)</f>
        <v/>
      </c>
      <c r="Q111" s="33" t="str">
        <f>IF(OR($H111&lt;12,$L111&lt;&gt;Q$4,$K111&lt;&gt;Q$5),"",COUNTIFS($L$6:$L$120,Q$4,$K$6:$K$120,Q$5,$H$6:$H$120,"&gt;="&amp;12,$I$6:$I$120,"&gt;"&amp;$I111)+1)</f>
        <v/>
      </c>
      <c r="R111" s="32" t="str">
        <f>IF(OR($H111&lt;4,$L111&lt;&gt;R$4,$K111&lt;&gt;R$5),"",COUNTIFS($L$6:$L$120,R$4,$K$6:$K$120,R$5,$H$6:$H$120,"&gt;="&amp;4,$I$6:$I$120,"&gt;"&amp;$I111)+1)</f>
        <v/>
      </c>
      <c r="S111" s="33" t="str">
        <f>IF(OR($H111&lt;12,$L111&lt;&gt;S$4,$K111&lt;&gt;S$5),"",COUNTIFS($L$6:$L$120,S$4,$K$6:$K$120,S$5,$H$6:$H$120,"&gt;="&amp;12,$I$6:$I$120,"&gt;"&amp;$I111)+1)</f>
        <v/>
      </c>
      <c r="T111">
        <f>COUNTIFS(M111:S111,"&gt;"&amp;0,M111:S111,"&lt;"&amp;4)</f>
        <v>0</v>
      </c>
    </row>
    <row r="112" spans="1:20" x14ac:dyDescent="0.3">
      <c r="A112" s="27" t="s">
        <v>114</v>
      </c>
      <c r="B112" s="28" t="s">
        <v>218</v>
      </c>
      <c r="C112" s="28">
        <v>0</v>
      </c>
      <c r="D112" s="28">
        <v>0</v>
      </c>
      <c r="E112" s="28">
        <v>1</v>
      </c>
      <c r="F112" s="28">
        <f t="shared" si="7"/>
        <v>1</v>
      </c>
      <c r="G112" s="28">
        <f t="shared" si="1"/>
        <v>0</v>
      </c>
      <c r="H112" s="28">
        <f t="shared" si="8"/>
        <v>1</v>
      </c>
      <c r="I112" s="43">
        <f t="shared" si="9"/>
        <v>0</v>
      </c>
      <c r="J112" s="43">
        <f t="shared" si="6"/>
        <v>0</v>
      </c>
      <c r="K112" s="45" t="s">
        <v>142</v>
      </c>
      <c r="L112" s="29" t="s">
        <v>3</v>
      </c>
      <c r="M112" s="30" t="str">
        <f>IF(H112&lt;12,"N/A",COUNTIFS($H$6:$H$120,"&gt;="&amp;12,$I$6:$I$120,"&gt;"&amp;$I112)+1)</f>
        <v>N/A</v>
      </c>
      <c r="N112" s="31" t="str">
        <f>IF(OR(H112&lt;12,L112&lt;&gt;N$4),"N/A",COUNTIFS($L$6:$L$120,N$4,$H$6:$H$120,"&gt;="&amp;12,$I$6:$I$120,"&gt;"&amp;$I112)+1)</f>
        <v>N/A</v>
      </c>
      <c r="O112" s="31" t="str">
        <f>IF(OR($H112&lt;12,$L112&lt;&gt;O$4),"N/A",COUNTIFS($L$6:$L$120,O$4,$H$6:$H$120,"&gt;="&amp;12,$I$6:$I$120,"&gt;"&amp;$I112)+1)</f>
        <v>N/A</v>
      </c>
      <c r="P112" s="32" t="str">
        <f>IF(OR($H112&lt;4,$L112&lt;&gt;P$4,$K112&lt;&gt;P$5),"",COUNTIFS($L$6:$L$120,P$4,$K$6:$K$120,P$5,$H$6:$H$120,"&gt;="&amp;4,$I$6:$I$120,"&gt;"&amp;$I112)+1)</f>
        <v/>
      </c>
      <c r="Q112" s="33" t="str">
        <f>IF(OR($H112&lt;12,$L112&lt;&gt;Q$4,$K112&lt;&gt;Q$5),"",COUNTIFS($L$6:$L$120,Q$4,$K$6:$K$120,Q$5,$H$6:$H$120,"&gt;="&amp;12,$I$6:$I$120,"&gt;"&amp;$I112)+1)</f>
        <v/>
      </c>
      <c r="R112" s="32" t="str">
        <f>IF(OR($H112&lt;4,$L112&lt;&gt;R$4,$K112&lt;&gt;R$5),"",COUNTIFS($L$6:$L$120,R$4,$K$6:$K$120,R$5,$H$6:$H$120,"&gt;="&amp;4,$I$6:$I$120,"&gt;"&amp;$I112)+1)</f>
        <v/>
      </c>
      <c r="S112" s="33" t="str">
        <f>IF(OR($H112&lt;12,$L112&lt;&gt;S$4,$K112&lt;&gt;S$5),"",COUNTIFS($L$6:$L$120,S$4,$K$6:$K$120,S$5,$H$6:$H$120,"&gt;="&amp;12,$I$6:$I$120,"&gt;"&amp;$I112)+1)</f>
        <v/>
      </c>
      <c r="T112">
        <f>COUNTIFS(M112:S112,"&gt;"&amp;0,M112:S112,"&lt;"&amp;4)</f>
        <v>0</v>
      </c>
    </row>
    <row r="113" spans="1:21" x14ac:dyDescent="0.3">
      <c r="A113" s="27" t="s">
        <v>117</v>
      </c>
      <c r="B113" s="28" t="s">
        <v>219</v>
      </c>
      <c r="C113" s="28">
        <v>0</v>
      </c>
      <c r="D113" s="28">
        <v>0</v>
      </c>
      <c r="E113" s="28">
        <v>2</v>
      </c>
      <c r="F113" s="28">
        <f t="shared" si="7"/>
        <v>2</v>
      </c>
      <c r="G113" s="28">
        <f t="shared" si="1"/>
        <v>0</v>
      </c>
      <c r="H113" s="28">
        <f t="shared" si="8"/>
        <v>2</v>
      </c>
      <c r="I113" s="43">
        <f t="shared" si="9"/>
        <v>0</v>
      </c>
      <c r="J113" s="43">
        <f t="shared" si="6"/>
        <v>0</v>
      </c>
      <c r="K113" s="45" t="s">
        <v>142</v>
      </c>
      <c r="L113" s="29" t="s">
        <v>2</v>
      </c>
      <c r="M113" s="30" t="str">
        <f>IF(H113&lt;12,"N/A",COUNTIFS($H$6:$H$120,"&gt;="&amp;12,$I$6:$I$120,"&gt;"&amp;$I113)+1)</f>
        <v>N/A</v>
      </c>
      <c r="N113" s="31" t="str">
        <f>IF(OR(H113&lt;12,L113&lt;&gt;N$4),"N/A",COUNTIFS($L$6:$L$120,N$4,$H$6:$H$120,"&gt;="&amp;12,$I$6:$I$120,"&gt;"&amp;$I113)+1)</f>
        <v>N/A</v>
      </c>
      <c r="O113" s="31" t="str">
        <f>IF(OR($H113&lt;12,$L113&lt;&gt;O$4),"N/A",COUNTIFS($L$6:$L$120,O$4,$H$6:$H$120,"&gt;="&amp;12,$I$6:$I$120,"&gt;"&amp;$I113)+1)</f>
        <v>N/A</v>
      </c>
      <c r="P113" s="32" t="str">
        <f>IF(OR($H113&lt;4,$L113&lt;&gt;P$4,$K113&lt;&gt;P$5),"",COUNTIFS($L$6:$L$120,P$4,$K$6:$K$120,P$5,$H$6:$H$120,"&gt;="&amp;4,$I$6:$I$120,"&gt;"&amp;$I113)+1)</f>
        <v/>
      </c>
      <c r="Q113" s="33" t="str">
        <f>IF(OR($H113&lt;12,$L113&lt;&gt;Q$4,$K113&lt;&gt;Q$5),"",COUNTIFS($L$6:$L$120,Q$4,$K$6:$K$120,Q$5,$H$6:$H$120,"&gt;="&amp;12,$I$6:$I$120,"&gt;"&amp;$I113)+1)</f>
        <v/>
      </c>
      <c r="R113" s="32" t="str">
        <f>IF(OR($H113&lt;4,$L113&lt;&gt;R$4,$K113&lt;&gt;R$5),"",COUNTIFS($L$6:$L$120,R$4,$K$6:$K$120,R$5,$H$6:$H$120,"&gt;="&amp;4,$I$6:$I$120,"&gt;"&amp;$I113)+1)</f>
        <v/>
      </c>
      <c r="S113" s="33" t="str">
        <f>IF(OR($H113&lt;12,$L113&lt;&gt;S$4,$K113&lt;&gt;S$5),"",COUNTIFS($L$6:$L$120,S$4,$K$6:$K$120,S$5,$H$6:$H$120,"&gt;="&amp;12,$I$6:$I$120,"&gt;"&amp;$I113)+1)</f>
        <v/>
      </c>
      <c r="T113">
        <f>COUNTIFS(M113:S113,"&gt;"&amp;0,M113:S113,"&lt;"&amp;4)</f>
        <v>0</v>
      </c>
    </row>
    <row r="114" spans="1:21" x14ac:dyDescent="0.3">
      <c r="A114" s="27" t="s">
        <v>124</v>
      </c>
      <c r="B114" s="28" t="s">
        <v>216</v>
      </c>
      <c r="C114" s="28">
        <v>0</v>
      </c>
      <c r="D114" s="28">
        <v>0</v>
      </c>
      <c r="E114" s="28">
        <v>0</v>
      </c>
      <c r="F114" s="28">
        <f t="shared" si="7"/>
        <v>0</v>
      </c>
      <c r="G114" s="28">
        <f t="shared" si="1"/>
        <v>0</v>
      </c>
      <c r="H114" s="28">
        <f t="shared" si="8"/>
        <v>0</v>
      </c>
      <c r="I114" s="43">
        <f t="shared" si="9"/>
        <v>0</v>
      </c>
      <c r="J114" s="43">
        <f t="shared" si="6"/>
        <v>0</v>
      </c>
      <c r="K114" s="45" t="s">
        <v>142</v>
      </c>
      <c r="L114" s="29" t="s">
        <v>3</v>
      </c>
      <c r="M114" s="30" t="str">
        <f>IF(H114&lt;12,"N/A",COUNTIFS($H$6:$H$120,"&gt;="&amp;12,$I$6:$I$120,"&gt;"&amp;$I114)+1)</f>
        <v>N/A</v>
      </c>
      <c r="N114" s="31" t="str">
        <f>IF(OR(H114&lt;12,L114&lt;&gt;N$4),"N/A",COUNTIFS($L$6:$L$120,N$4,$H$6:$H$120,"&gt;="&amp;12,$I$6:$I$120,"&gt;"&amp;$I114)+1)</f>
        <v>N/A</v>
      </c>
      <c r="O114" s="31" t="str">
        <f>IF(OR($H114&lt;12,$L114&lt;&gt;O$4),"N/A",COUNTIFS($L$6:$L$120,O$4,$H$6:$H$120,"&gt;="&amp;12,$I$6:$I$120,"&gt;"&amp;$I114)+1)</f>
        <v>N/A</v>
      </c>
      <c r="P114" s="32" t="str">
        <f>IF(OR($H114&lt;4,$L114&lt;&gt;P$4,$K114&lt;&gt;P$5),"",COUNTIFS($L$6:$L$120,P$4,$K$6:$K$120,P$5,$H$6:$H$120,"&gt;="&amp;4,$I$6:$I$120,"&gt;"&amp;$I114)+1)</f>
        <v/>
      </c>
      <c r="Q114" s="33" t="str">
        <f>IF(OR($H114&lt;12,$L114&lt;&gt;Q$4,$K114&lt;&gt;Q$5),"",COUNTIFS($L$6:$L$120,Q$4,$K$6:$K$120,Q$5,$H$6:$H$120,"&gt;="&amp;12,$I$6:$I$120,"&gt;"&amp;$I114)+1)</f>
        <v/>
      </c>
      <c r="R114" s="32" t="str">
        <f>IF(OR($H114&lt;4,$L114&lt;&gt;R$4,$K114&lt;&gt;R$5),"",COUNTIFS($L$6:$L$120,R$4,$K$6:$K$120,R$5,$H$6:$H$120,"&gt;="&amp;4,$I$6:$I$120,"&gt;"&amp;$I114)+1)</f>
        <v/>
      </c>
      <c r="S114" s="33" t="str">
        <f>IF(OR($H114&lt;12,$L114&lt;&gt;S$4,$K114&lt;&gt;S$5),"",COUNTIFS($L$6:$L$120,S$4,$K$6:$K$120,S$5,$H$6:$H$120,"&gt;="&amp;12,$I$6:$I$120,"&gt;"&amp;$I114)+1)</f>
        <v/>
      </c>
      <c r="T114">
        <f>COUNTIFS(M114:S114,"&gt;"&amp;0,M114:S114,"&lt;"&amp;4)</f>
        <v>0</v>
      </c>
    </row>
    <row r="115" spans="1:21" x14ac:dyDescent="0.3">
      <c r="A115" s="27" t="s">
        <v>126</v>
      </c>
      <c r="B115" s="28" t="s">
        <v>220</v>
      </c>
      <c r="C115" s="28">
        <v>0</v>
      </c>
      <c r="D115" s="28">
        <v>0</v>
      </c>
      <c r="E115" s="28">
        <v>0</v>
      </c>
      <c r="F115" s="28">
        <f t="shared" si="7"/>
        <v>0</v>
      </c>
      <c r="G115" s="28">
        <f t="shared" si="1"/>
        <v>0</v>
      </c>
      <c r="H115" s="28">
        <f t="shared" si="8"/>
        <v>0</v>
      </c>
      <c r="I115" s="43">
        <f t="shared" si="9"/>
        <v>0</v>
      </c>
      <c r="J115" s="43">
        <f t="shared" si="6"/>
        <v>0</v>
      </c>
      <c r="K115" s="45" t="s">
        <v>142</v>
      </c>
      <c r="L115" s="29" t="s">
        <v>2</v>
      </c>
      <c r="M115" s="30" t="str">
        <f>IF(H115&lt;12,"N/A",COUNTIFS($H$6:$H$120,"&gt;="&amp;12,$I$6:$I$120,"&gt;"&amp;$I115)+1)</f>
        <v>N/A</v>
      </c>
      <c r="N115" s="31" t="str">
        <f>IF(OR(H115&lt;12,L115&lt;&gt;N$4),"N/A",COUNTIFS($L$6:$L$120,N$4,$H$6:$H$120,"&gt;="&amp;12,$I$6:$I$120,"&gt;"&amp;$I115)+1)</f>
        <v>N/A</v>
      </c>
      <c r="O115" s="31" t="str">
        <f>IF(OR($H115&lt;12,$L115&lt;&gt;O$4),"N/A",COUNTIFS($L$6:$L$120,O$4,$H$6:$H$120,"&gt;="&amp;12,$I$6:$I$120,"&gt;"&amp;$I115)+1)</f>
        <v>N/A</v>
      </c>
      <c r="P115" s="32" t="str">
        <f>IF(OR($H115&lt;4,$L115&lt;&gt;P$4,$K115&lt;&gt;P$5),"",COUNTIFS($L$6:$L$120,P$4,$K$6:$K$120,P$5,$H$6:$H$120,"&gt;="&amp;4,$I$6:$I$120,"&gt;"&amp;$I115)+1)</f>
        <v/>
      </c>
      <c r="Q115" s="33" t="str">
        <f>IF(OR($H115&lt;12,$L115&lt;&gt;Q$4,$K115&lt;&gt;Q$5),"",COUNTIFS($L$6:$L$120,Q$4,$K$6:$K$120,Q$5,$H$6:$H$120,"&gt;="&amp;12,$I$6:$I$120,"&gt;"&amp;$I115)+1)</f>
        <v/>
      </c>
      <c r="R115" s="32" t="str">
        <f>IF(OR($H115&lt;4,$L115&lt;&gt;R$4,$K115&lt;&gt;R$5),"",COUNTIFS($L$6:$L$120,R$4,$K$6:$K$120,R$5,$H$6:$H$120,"&gt;="&amp;4,$I$6:$I$120,"&gt;"&amp;$I115)+1)</f>
        <v/>
      </c>
      <c r="S115" s="33" t="str">
        <f>IF(OR($H115&lt;12,$L115&lt;&gt;S$4,$K115&lt;&gt;S$5),"",COUNTIFS($L$6:$L$120,S$4,$K$6:$K$120,S$5,$H$6:$H$120,"&gt;="&amp;12,$I$6:$I$120,"&gt;"&amp;$I115)+1)</f>
        <v/>
      </c>
      <c r="T115">
        <f>COUNTIFS(M115:S115,"&gt;"&amp;0,M115:S115,"&lt;"&amp;4)</f>
        <v>0</v>
      </c>
    </row>
    <row r="116" spans="1:21" x14ac:dyDescent="0.3">
      <c r="A116" s="27" t="s">
        <v>128</v>
      </c>
      <c r="B116" s="28" t="s">
        <v>202</v>
      </c>
      <c r="C116" s="28">
        <v>0</v>
      </c>
      <c r="D116" s="28">
        <v>0</v>
      </c>
      <c r="E116" s="28">
        <v>0</v>
      </c>
      <c r="F116" s="28">
        <f t="shared" si="7"/>
        <v>0</v>
      </c>
      <c r="G116" s="28">
        <f t="shared" si="1"/>
        <v>0</v>
      </c>
      <c r="H116" s="28">
        <f t="shared" si="8"/>
        <v>0</v>
      </c>
      <c r="I116" s="43">
        <f t="shared" si="9"/>
        <v>0</v>
      </c>
      <c r="J116" s="43">
        <f t="shared" si="6"/>
        <v>0</v>
      </c>
      <c r="K116" s="45" t="s">
        <v>142</v>
      </c>
      <c r="L116" s="29" t="s">
        <v>3</v>
      </c>
      <c r="M116" s="30" t="str">
        <f>IF(H116&lt;12,"N/A",COUNTIFS($H$6:$H$120,"&gt;="&amp;12,$I$6:$I$120,"&gt;"&amp;$I116)+1)</f>
        <v>N/A</v>
      </c>
      <c r="N116" s="31" t="str">
        <f>IF(OR(H116&lt;12,L116&lt;&gt;N$4),"N/A",COUNTIFS($L$6:$L$120,N$4,$H$6:$H$120,"&gt;="&amp;12,$I$6:$I$120,"&gt;"&amp;$I116)+1)</f>
        <v>N/A</v>
      </c>
      <c r="O116" s="31" t="str">
        <f>IF(OR($H116&lt;12,$L116&lt;&gt;O$4),"N/A",COUNTIFS($L$6:$L$120,O$4,$H$6:$H$120,"&gt;="&amp;12,$I$6:$I$120,"&gt;"&amp;$I116)+1)</f>
        <v>N/A</v>
      </c>
      <c r="P116" s="32" t="str">
        <f>IF(OR($H116&lt;4,$L116&lt;&gt;P$4,$K116&lt;&gt;P$5),"",COUNTIFS($L$6:$L$120,P$4,$K$6:$K$120,P$5,$H$6:$H$120,"&gt;="&amp;4,$I$6:$I$120,"&gt;"&amp;$I116)+1)</f>
        <v/>
      </c>
      <c r="Q116" s="33" t="str">
        <f>IF(OR($H116&lt;12,$L116&lt;&gt;Q$4,$K116&lt;&gt;Q$5),"",COUNTIFS($L$6:$L$120,Q$4,$K$6:$K$120,Q$5,$H$6:$H$120,"&gt;="&amp;12,$I$6:$I$120,"&gt;"&amp;$I116)+1)</f>
        <v/>
      </c>
      <c r="R116" s="32" t="str">
        <f>IF(OR($H116&lt;4,$L116&lt;&gt;R$4,$K116&lt;&gt;R$5),"",COUNTIFS($L$6:$L$120,R$4,$K$6:$K$120,R$5,$H$6:$H$120,"&gt;="&amp;4,$I$6:$I$120,"&gt;"&amp;$I116)+1)</f>
        <v/>
      </c>
      <c r="S116" s="33" t="str">
        <f>IF(OR($H116&lt;12,$L116&lt;&gt;S$4,$K116&lt;&gt;S$5),"",COUNTIFS($L$6:$L$120,S$4,$K$6:$K$120,S$5,$H$6:$H$120,"&gt;="&amp;12,$I$6:$I$120,"&gt;"&amp;$I116)+1)</f>
        <v/>
      </c>
      <c r="T116">
        <f>COUNTIFS(M116:S116,"&gt;"&amp;0,M116:S116,"&lt;"&amp;4)</f>
        <v>0</v>
      </c>
    </row>
    <row r="117" spans="1:21" x14ac:dyDescent="0.3">
      <c r="A117" s="27" t="s">
        <v>129</v>
      </c>
      <c r="B117" s="28" t="s">
        <v>221</v>
      </c>
      <c r="C117" s="28">
        <v>0</v>
      </c>
      <c r="D117" s="28">
        <v>0</v>
      </c>
      <c r="E117" s="28">
        <v>1</v>
      </c>
      <c r="F117" s="28">
        <f t="shared" si="7"/>
        <v>1</v>
      </c>
      <c r="G117" s="28">
        <f t="shared" si="1"/>
        <v>0</v>
      </c>
      <c r="H117" s="28">
        <f t="shared" si="8"/>
        <v>1</v>
      </c>
      <c r="I117" s="43">
        <f t="shared" si="9"/>
        <v>0</v>
      </c>
      <c r="J117" s="43">
        <f t="shared" si="6"/>
        <v>0</v>
      </c>
      <c r="K117" s="45" t="s">
        <v>142</v>
      </c>
      <c r="L117" s="29" t="s">
        <v>3</v>
      </c>
      <c r="M117" s="30" t="str">
        <f>IF(H117&lt;12,"N/A",COUNTIFS($H$6:$H$120,"&gt;="&amp;12,$I$6:$I$120,"&gt;"&amp;$I117)+1)</f>
        <v>N/A</v>
      </c>
      <c r="N117" s="31" t="str">
        <f>IF(OR(H117&lt;12,L117&lt;&gt;N$4),"N/A",COUNTIFS($L$6:$L$120,N$4,$H$6:$H$120,"&gt;="&amp;12,$I$6:$I$120,"&gt;"&amp;$I117)+1)</f>
        <v>N/A</v>
      </c>
      <c r="O117" s="31" t="str">
        <f>IF(OR($H117&lt;12,$L117&lt;&gt;O$4),"N/A",COUNTIFS($L$6:$L$120,O$4,$H$6:$H$120,"&gt;="&amp;12,$I$6:$I$120,"&gt;"&amp;$I117)+1)</f>
        <v>N/A</v>
      </c>
      <c r="P117" s="32" t="str">
        <f>IF(OR($H117&lt;4,$L117&lt;&gt;P$4,$K117&lt;&gt;P$5),"",COUNTIFS($L$6:$L$120,P$4,$K$6:$K$120,P$5,$H$6:$H$120,"&gt;="&amp;4,$I$6:$I$120,"&gt;"&amp;$I117)+1)</f>
        <v/>
      </c>
      <c r="Q117" s="33" t="str">
        <f>IF(OR($H117&lt;12,$L117&lt;&gt;Q$4,$K117&lt;&gt;Q$5),"",COUNTIFS($L$6:$L$120,Q$4,$K$6:$K$120,Q$5,$H$6:$H$120,"&gt;="&amp;12,$I$6:$I$120,"&gt;"&amp;$I117)+1)</f>
        <v/>
      </c>
      <c r="R117" s="32" t="str">
        <f>IF(OR($H117&lt;4,$L117&lt;&gt;R$4,$K117&lt;&gt;R$5),"",COUNTIFS($L$6:$L$120,R$4,$K$6:$K$120,R$5,$H$6:$H$120,"&gt;="&amp;4,$I$6:$I$120,"&gt;"&amp;$I117)+1)</f>
        <v/>
      </c>
      <c r="S117" s="33" t="str">
        <f>IF(OR($H117&lt;12,$L117&lt;&gt;S$4,$K117&lt;&gt;S$5),"",COUNTIFS($L$6:$L$120,S$4,$K$6:$K$120,S$5,$H$6:$H$120,"&gt;="&amp;12,$I$6:$I$120,"&gt;"&amp;$I117)+1)</f>
        <v/>
      </c>
      <c r="T117">
        <f>COUNTIFS(M117:S117,"&gt;"&amp;0,M117:S117,"&lt;"&amp;4)</f>
        <v>0</v>
      </c>
    </row>
    <row r="118" spans="1:21" x14ac:dyDescent="0.3">
      <c r="A118" s="27" t="s">
        <v>131</v>
      </c>
      <c r="B118" s="28" t="s">
        <v>222</v>
      </c>
      <c r="C118" s="28">
        <v>0</v>
      </c>
      <c r="D118" s="28">
        <v>0</v>
      </c>
      <c r="E118" s="28">
        <v>1</v>
      </c>
      <c r="F118" s="28">
        <f t="shared" si="7"/>
        <v>1</v>
      </c>
      <c r="G118" s="28">
        <f t="shared" si="1"/>
        <v>0</v>
      </c>
      <c r="H118" s="28">
        <f t="shared" si="8"/>
        <v>1</v>
      </c>
      <c r="I118" s="43">
        <f t="shared" si="9"/>
        <v>0</v>
      </c>
      <c r="J118" s="43">
        <f t="shared" si="6"/>
        <v>0</v>
      </c>
      <c r="K118" s="45" t="s">
        <v>142</v>
      </c>
      <c r="L118" s="29" t="s">
        <v>2</v>
      </c>
      <c r="M118" s="30" t="str">
        <f>IF(H118&lt;12,"N/A",COUNTIFS($H$6:$H$120,"&gt;="&amp;12,$I$6:$I$120,"&gt;"&amp;$I118)+1)</f>
        <v>N/A</v>
      </c>
      <c r="N118" s="31" t="str">
        <f>IF(OR(H118&lt;12,L118&lt;&gt;N$4),"N/A",COUNTIFS($L$6:$L$120,N$4,$H$6:$H$120,"&gt;="&amp;12,$I$6:$I$120,"&gt;"&amp;$I118)+1)</f>
        <v>N/A</v>
      </c>
      <c r="O118" s="31" t="str">
        <f>IF(OR($H118&lt;12,$L118&lt;&gt;O$4),"N/A",COUNTIFS($L$6:$L$120,O$4,$H$6:$H$120,"&gt;="&amp;12,$I$6:$I$120,"&gt;"&amp;$I118)+1)</f>
        <v>N/A</v>
      </c>
      <c r="P118" s="32" t="str">
        <f>IF(OR($H118&lt;4,$L118&lt;&gt;P$4,$K118&lt;&gt;P$5),"",COUNTIFS($L$6:$L$120,P$4,$K$6:$K$120,P$5,$H$6:$H$120,"&gt;="&amp;4,$I$6:$I$120,"&gt;"&amp;$I118)+1)</f>
        <v/>
      </c>
      <c r="Q118" s="33" t="str">
        <f>IF(OR($H118&lt;12,$L118&lt;&gt;Q$4,$K118&lt;&gt;Q$5),"",COUNTIFS($L$6:$L$120,Q$4,$K$6:$K$120,Q$5,$H$6:$H$120,"&gt;="&amp;12,$I$6:$I$120,"&gt;"&amp;$I118)+1)</f>
        <v/>
      </c>
      <c r="R118" s="32" t="str">
        <f>IF(OR($H118&lt;4,$L118&lt;&gt;R$4,$K118&lt;&gt;R$5),"",COUNTIFS($L$6:$L$120,R$4,$K$6:$K$120,R$5,$H$6:$H$120,"&gt;="&amp;4,$I$6:$I$120,"&gt;"&amp;$I118)+1)</f>
        <v/>
      </c>
      <c r="S118" s="33" t="str">
        <f>IF(OR($H118&lt;12,$L118&lt;&gt;S$4,$K118&lt;&gt;S$5),"",COUNTIFS($L$6:$L$120,S$4,$K$6:$K$120,S$5,$H$6:$H$120,"&gt;="&amp;12,$I$6:$I$120,"&gt;"&amp;$I118)+1)</f>
        <v/>
      </c>
      <c r="T118">
        <f>COUNTIFS(M118:S118,"&gt;"&amp;0,M118:S118,"&lt;"&amp;4)</f>
        <v>0</v>
      </c>
    </row>
    <row r="119" spans="1:21" x14ac:dyDescent="0.3">
      <c r="A119" s="27" t="s">
        <v>132</v>
      </c>
      <c r="B119" s="28" t="s">
        <v>205</v>
      </c>
      <c r="C119" s="28">
        <v>0</v>
      </c>
      <c r="D119" s="28">
        <v>0</v>
      </c>
      <c r="E119" s="28">
        <v>0</v>
      </c>
      <c r="F119" s="28">
        <f t="shared" si="7"/>
        <v>0</v>
      </c>
      <c r="G119" s="28">
        <f t="shared" si="1"/>
        <v>0</v>
      </c>
      <c r="H119" s="28">
        <f t="shared" si="8"/>
        <v>0</v>
      </c>
      <c r="I119" s="43">
        <f t="shared" si="9"/>
        <v>0</v>
      </c>
      <c r="J119" s="43">
        <f t="shared" si="6"/>
        <v>0</v>
      </c>
      <c r="K119" s="45" t="s">
        <v>142</v>
      </c>
      <c r="L119" s="29" t="s">
        <v>2</v>
      </c>
      <c r="M119" s="30" t="str">
        <f>IF(H119&lt;12,"N/A",COUNTIFS($H$6:$H$120,"&gt;="&amp;12,$I$6:$I$120,"&gt;"&amp;$I119)+1)</f>
        <v>N/A</v>
      </c>
      <c r="N119" s="31" t="str">
        <f>IF(OR(H119&lt;12,L119&lt;&gt;N$4),"N/A",COUNTIFS($L$6:$L$120,N$4,$H$6:$H$120,"&gt;="&amp;12,$I$6:$I$120,"&gt;"&amp;$I119)+1)</f>
        <v>N/A</v>
      </c>
      <c r="O119" s="31" t="str">
        <f>IF(OR($H119&lt;12,$L119&lt;&gt;O$4),"N/A",COUNTIFS($L$6:$L$120,O$4,$H$6:$H$120,"&gt;="&amp;12,$I$6:$I$120,"&gt;"&amp;$I119)+1)</f>
        <v>N/A</v>
      </c>
      <c r="P119" s="32" t="str">
        <f>IF(OR($H119&lt;4,$L119&lt;&gt;P$4,$K119&lt;&gt;P$5),"",COUNTIFS($L$6:$L$120,P$4,$K$6:$K$120,P$5,$H$6:$H$120,"&gt;="&amp;4,$I$6:$I$120,"&gt;"&amp;$I119)+1)</f>
        <v/>
      </c>
      <c r="Q119" s="33" t="str">
        <f>IF(OR($H119&lt;12,$L119&lt;&gt;Q$4,$K119&lt;&gt;Q$5),"",COUNTIFS($L$6:$L$120,Q$4,$K$6:$K$120,Q$5,$H$6:$H$120,"&gt;="&amp;12,$I$6:$I$120,"&gt;"&amp;$I119)+1)</f>
        <v/>
      </c>
      <c r="R119" s="32" t="str">
        <f>IF(OR($H119&lt;4,$L119&lt;&gt;R$4,$K119&lt;&gt;R$5),"",COUNTIFS($L$6:$L$120,R$4,$K$6:$K$120,R$5,$H$6:$H$120,"&gt;="&amp;4,$I$6:$I$120,"&gt;"&amp;$I119)+1)</f>
        <v/>
      </c>
      <c r="S119" s="33" t="str">
        <f>IF(OR($H119&lt;12,$L119&lt;&gt;S$4,$K119&lt;&gt;S$5),"",COUNTIFS($L$6:$L$120,S$4,$K$6:$K$120,S$5,$H$6:$H$120,"&gt;="&amp;12,$I$6:$I$120,"&gt;"&amp;$I119)+1)</f>
        <v/>
      </c>
      <c r="T119">
        <f>COUNTIFS(M119:S119,"&gt;"&amp;0,M119:S119,"&lt;"&amp;4)</f>
        <v>0</v>
      </c>
    </row>
    <row r="120" spans="1:21" ht="15" thickBot="1" x14ac:dyDescent="0.35">
      <c r="A120" s="35" t="s">
        <v>134</v>
      </c>
      <c r="B120" s="36" t="s">
        <v>217</v>
      </c>
      <c r="C120" s="36">
        <v>0</v>
      </c>
      <c r="D120" s="36">
        <v>0</v>
      </c>
      <c r="E120" s="36">
        <v>1</v>
      </c>
      <c r="F120" s="36">
        <f t="shared" si="7"/>
        <v>1</v>
      </c>
      <c r="G120" s="36">
        <f t="shared" si="1"/>
        <v>0</v>
      </c>
      <c r="H120" s="36">
        <f t="shared" si="8"/>
        <v>1</v>
      </c>
      <c r="I120" s="44">
        <f t="shared" si="9"/>
        <v>0</v>
      </c>
      <c r="J120" s="44">
        <f t="shared" si="6"/>
        <v>0</v>
      </c>
      <c r="K120" s="46" t="s">
        <v>142</v>
      </c>
      <c r="L120" s="47" t="s">
        <v>3</v>
      </c>
      <c r="M120" s="37" t="str">
        <f>IF(H120&lt;12,"N/A",COUNTIFS($H$6:$H$120,"&gt;="&amp;12,$I$6:$I$120,"&gt;"&amp;$I120)+1)</f>
        <v>N/A</v>
      </c>
      <c r="N120" s="38" t="str">
        <f>IF(OR(H120&lt;12,L120&lt;&gt;N$4),"N/A",COUNTIFS($L$6:$L$120,N$4,$H$6:$H$120,"&gt;="&amp;12,$I$6:$I$120,"&gt;"&amp;$I120)+1)</f>
        <v>N/A</v>
      </c>
      <c r="O120" s="38" t="str">
        <f>IF(OR($H120&lt;12,$L120&lt;&gt;O$4),"N/A",COUNTIFS($L$6:$L$120,O$4,$H$6:$H$120,"&gt;="&amp;12,$I$6:$I$120,"&gt;"&amp;$I120)+1)</f>
        <v>N/A</v>
      </c>
      <c r="P120" s="39" t="str">
        <f>IF(OR($H120&lt;4,$L120&lt;&gt;P$4,$K120&lt;&gt;P$5),"",COUNTIFS($L$6:$L$120,P$4,$K$6:$K$120,P$5,$H$6:$H$120,"&gt;="&amp;4,$I$6:$I$120,"&gt;"&amp;$I120)+1)</f>
        <v/>
      </c>
      <c r="Q120" s="40" t="str">
        <f>IF(OR($H120&lt;12,$L120&lt;&gt;Q$4,$K120&lt;&gt;Q$5),"",COUNTIFS($L$6:$L$120,Q$4,$K$6:$K$120,Q$5,$H$6:$H$120,"&gt;="&amp;12,$I$6:$I$120,"&gt;"&amp;$I120)+1)</f>
        <v/>
      </c>
      <c r="R120" s="39" t="str">
        <f>IF(OR($H120&lt;4,$L120&lt;&gt;R$4,$K120&lt;&gt;R$5),"",COUNTIFS($L$6:$L$120,R$4,$K$6:$K$120,R$5,$H$6:$H$120,"&gt;="&amp;4,$I$6:$I$120,"&gt;"&amp;$I120)+1)</f>
        <v/>
      </c>
      <c r="S120" s="40" t="str">
        <f>IF(OR($H120&lt;12,$L120&lt;&gt;S$4,$K120&lt;&gt;S$5),"",COUNTIFS($L$6:$L$120,S$4,$K$6:$K$120,S$5,$H$6:$H$120,"&gt;="&amp;12,$I$6:$I$120,"&gt;"&amp;$I120)+1)</f>
        <v/>
      </c>
      <c r="T120">
        <f>COUNTIFS(M120:S120,"&gt;"&amp;0,M120:S120,"&lt;"&amp;4)</f>
        <v>0</v>
      </c>
    </row>
    <row r="121" spans="1:21" x14ac:dyDescent="0.3">
      <c r="A121" s="42"/>
      <c r="B121" s="42"/>
    </row>
    <row r="122" spans="1:21" x14ac:dyDescent="0.3">
      <c r="A122" s="42"/>
      <c r="B122" s="42"/>
    </row>
    <row r="123" spans="1:21" s="1" customFormat="1" x14ac:dyDescent="0.3">
      <c r="A123" s="42"/>
      <c r="B123" s="42"/>
      <c r="K123" s="2"/>
      <c r="M123"/>
      <c r="N123"/>
      <c r="O123"/>
      <c r="P123"/>
      <c r="Q123"/>
      <c r="R123"/>
      <c r="S123"/>
      <c r="T123"/>
      <c r="U123"/>
    </row>
    <row r="124" spans="1:21" s="1" customFormat="1" x14ac:dyDescent="0.3">
      <c r="A124" s="42"/>
      <c r="B124" s="42"/>
      <c r="K124" s="2"/>
      <c r="M124"/>
      <c r="N124"/>
      <c r="O124"/>
      <c r="P124"/>
      <c r="Q124"/>
      <c r="R124"/>
      <c r="S124"/>
      <c r="T124"/>
      <c r="U124"/>
    </row>
    <row r="125" spans="1:21" s="1" customFormat="1" x14ac:dyDescent="0.3">
      <c r="A125" s="42"/>
      <c r="B125" s="42"/>
      <c r="K125" s="2"/>
      <c r="M125"/>
      <c r="N125"/>
      <c r="O125"/>
      <c r="P125"/>
      <c r="Q125"/>
      <c r="R125"/>
      <c r="S125"/>
      <c r="T125"/>
      <c r="U125"/>
    </row>
    <row r="126" spans="1:21" s="1" customFormat="1" x14ac:dyDescent="0.3">
      <c r="A126" s="42"/>
      <c r="B126" s="42"/>
      <c r="K126" s="2"/>
      <c r="M126"/>
      <c r="N126"/>
      <c r="O126"/>
      <c r="P126"/>
      <c r="Q126"/>
      <c r="R126"/>
      <c r="S126"/>
      <c r="T126"/>
      <c r="U126"/>
    </row>
    <row r="127" spans="1:21" s="1" customFormat="1" x14ac:dyDescent="0.3">
      <c r="A127" s="42"/>
      <c r="B127" s="42"/>
      <c r="K127" s="2"/>
      <c r="M127"/>
      <c r="N127"/>
      <c r="O127"/>
      <c r="P127"/>
      <c r="Q127"/>
      <c r="R127"/>
      <c r="S127"/>
      <c r="T127"/>
      <c r="U127"/>
    </row>
    <row r="128" spans="1:21" s="1" customFormat="1" x14ac:dyDescent="0.3">
      <c r="A128" s="42"/>
      <c r="B128" s="42"/>
      <c r="K128" s="2"/>
      <c r="M128"/>
      <c r="N128"/>
      <c r="O128"/>
      <c r="P128"/>
      <c r="Q128"/>
      <c r="R128"/>
      <c r="S128"/>
      <c r="T128"/>
      <c r="U128"/>
    </row>
    <row r="129" spans="1:21" s="1" customFormat="1" x14ac:dyDescent="0.3">
      <c r="A129" s="42"/>
      <c r="B129" s="42"/>
      <c r="K129" s="2"/>
      <c r="M129"/>
      <c r="N129"/>
      <c r="O129"/>
      <c r="P129"/>
      <c r="Q129"/>
      <c r="R129"/>
      <c r="S129"/>
      <c r="T129"/>
      <c r="U129"/>
    </row>
    <row r="130" spans="1:21" s="1" customFormat="1" x14ac:dyDescent="0.3">
      <c r="A130" s="42"/>
      <c r="B130" s="42"/>
      <c r="K130" s="2"/>
      <c r="M130"/>
      <c r="N130"/>
      <c r="O130"/>
      <c r="P130"/>
      <c r="Q130"/>
      <c r="R130"/>
      <c r="S130"/>
      <c r="T130"/>
      <c r="U130"/>
    </row>
    <row r="131" spans="1:21" s="1" customFormat="1" x14ac:dyDescent="0.3">
      <c r="A131" s="42"/>
      <c r="B131" s="42"/>
      <c r="K131" s="2"/>
      <c r="M131"/>
      <c r="N131"/>
      <c r="O131"/>
      <c r="P131"/>
      <c r="Q131"/>
      <c r="R131"/>
      <c r="S131"/>
      <c r="T131"/>
      <c r="U131"/>
    </row>
    <row r="132" spans="1:21" s="1" customFormat="1" x14ac:dyDescent="0.3">
      <c r="A132" s="42"/>
      <c r="B132" s="42"/>
      <c r="K132" s="2"/>
      <c r="M132"/>
      <c r="N132"/>
      <c r="O132"/>
      <c r="P132"/>
      <c r="Q132"/>
      <c r="R132"/>
      <c r="S132"/>
      <c r="T132"/>
      <c r="U132"/>
    </row>
    <row r="133" spans="1:21" s="1" customFormat="1" x14ac:dyDescent="0.3">
      <c r="A133" s="42"/>
      <c r="B133" s="42"/>
      <c r="K133" s="2"/>
      <c r="M133"/>
      <c r="N133"/>
      <c r="O133"/>
      <c r="P133"/>
      <c r="Q133"/>
      <c r="R133"/>
      <c r="S133"/>
      <c r="T133"/>
      <c r="U133"/>
    </row>
    <row r="134" spans="1:21" s="1" customFormat="1" x14ac:dyDescent="0.3">
      <c r="A134" s="42"/>
      <c r="B134" s="42"/>
      <c r="K134" s="2"/>
      <c r="M134"/>
      <c r="N134"/>
      <c r="O134"/>
      <c r="P134"/>
      <c r="Q134"/>
      <c r="R134"/>
      <c r="S134"/>
      <c r="T134"/>
      <c r="U134"/>
    </row>
    <row r="135" spans="1:21" s="1" customFormat="1" x14ac:dyDescent="0.3">
      <c r="A135" s="42"/>
      <c r="B135" s="42"/>
      <c r="K135" s="2"/>
      <c r="M135"/>
      <c r="N135"/>
      <c r="O135"/>
      <c r="P135"/>
      <c r="Q135"/>
      <c r="R135"/>
      <c r="S135"/>
      <c r="T135"/>
      <c r="U135"/>
    </row>
    <row r="136" spans="1:21" s="1" customFormat="1" x14ac:dyDescent="0.3">
      <c r="A136" s="42"/>
      <c r="B136" s="42"/>
      <c r="K136" s="2"/>
      <c r="M136"/>
      <c r="N136"/>
      <c r="O136"/>
      <c r="P136"/>
      <c r="Q136"/>
      <c r="R136"/>
      <c r="S136"/>
      <c r="T136"/>
      <c r="U136"/>
    </row>
    <row r="137" spans="1:21" s="1" customFormat="1" x14ac:dyDescent="0.3">
      <c r="A137" s="42"/>
      <c r="B137" s="42"/>
      <c r="K137" s="2"/>
      <c r="M137"/>
      <c r="N137"/>
      <c r="O137"/>
      <c r="P137"/>
      <c r="Q137"/>
      <c r="R137"/>
      <c r="S137"/>
      <c r="T137"/>
      <c r="U137"/>
    </row>
    <row r="138" spans="1:21" s="1" customFormat="1" x14ac:dyDescent="0.3">
      <c r="A138" s="42"/>
      <c r="B138" s="42"/>
      <c r="K138" s="2"/>
      <c r="M138"/>
      <c r="N138"/>
      <c r="O138"/>
      <c r="P138"/>
      <c r="Q138"/>
      <c r="R138"/>
      <c r="S138"/>
      <c r="T138"/>
      <c r="U138"/>
    </row>
    <row r="139" spans="1:21" s="1" customFormat="1" x14ac:dyDescent="0.3">
      <c r="A139" s="42"/>
      <c r="B139" s="42"/>
      <c r="K139" s="2"/>
      <c r="M139"/>
      <c r="N139"/>
      <c r="O139"/>
      <c r="P139"/>
      <c r="Q139"/>
      <c r="R139"/>
      <c r="S139"/>
      <c r="T139"/>
      <c r="U139"/>
    </row>
    <row r="140" spans="1:21" s="1" customFormat="1" x14ac:dyDescent="0.3">
      <c r="A140" s="42"/>
      <c r="B140" s="42"/>
      <c r="K140" s="2"/>
      <c r="M140"/>
      <c r="N140"/>
      <c r="O140"/>
      <c r="P140"/>
      <c r="Q140"/>
      <c r="R140"/>
      <c r="S140"/>
      <c r="T140"/>
      <c r="U140"/>
    </row>
    <row r="141" spans="1:21" s="1" customFormat="1" x14ac:dyDescent="0.3">
      <c r="A141" s="42"/>
      <c r="B141" s="42"/>
      <c r="K141" s="2"/>
      <c r="M141"/>
      <c r="N141"/>
      <c r="O141"/>
      <c r="P141"/>
      <c r="Q141"/>
      <c r="R141"/>
      <c r="S141"/>
      <c r="T141"/>
      <c r="U141"/>
    </row>
    <row r="142" spans="1:21" s="1" customFormat="1" x14ac:dyDescent="0.3">
      <c r="A142" s="42"/>
      <c r="B142" s="42"/>
      <c r="K142" s="2"/>
      <c r="M142"/>
      <c r="N142"/>
      <c r="O142"/>
      <c r="P142"/>
      <c r="Q142"/>
      <c r="R142"/>
      <c r="S142"/>
      <c r="T142"/>
      <c r="U142"/>
    </row>
    <row r="143" spans="1:21" s="1" customFormat="1" x14ac:dyDescent="0.3">
      <c r="A143" s="42"/>
      <c r="B143" s="42"/>
      <c r="K143" s="2"/>
      <c r="M143"/>
      <c r="N143"/>
      <c r="O143"/>
      <c r="P143"/>
      <c r="Q143"/>
      <c r="R143"/>
      <c r="S143"/>
      <c r="T143"/>
      <c r="U143"/>
    </row>
    <row r="144" spans="1:21" s="1" customFormat="1" x14ac:dyDescent="0.3">
      <c r="A144" s="42"/>
      <c r="B144" s="42"/>
      <c r="K144" s="2"/>
      <c r="M144"/>
      <c r="N144"/>
      <c r="O144"/>
      <c r="P144"/>
      <c r="Q144"/>
      <c r="R144"/>
      <c r="S144"/>
      <c r="T144"/>
      <c r="U144"/>
    </row>
    <row r="145" spans="1:21" s="1" customFormat="1" x14ac:dyDescent="0.3">
      <c r="A145" s="42"/>
      <c r="B145" s="42"/>
      <c r="K145" s="2"/>
      <c r="M145"/>
      <c r="N145"/>
      <c r="O145"/>
      <c r="P145"/>
      <c r="Q145"/>
      <c r="R145"/>
      <c r="S145"/>
      <c r="T145"/>
      <c r="U145"/>
    </row>
    <row r="146" spans="1:21" s="1" customFormat="1" x14ac:dyDescent="0.3">
      <c r="A146" s="42"/>
      <c r="B146" s="42"/>
      <c r="K146" s="2"/>
      <c r="M146"/>
      <c r="N146"/>
      <c r="O146"/>
      <c r="P146"/>
      <c r="Q146"/>
      <c r="R146"/>
      <c r="S146"/>
      <c r="T146"/>
      <c r="U146"/>
    </row>
    <row r="147" spans="1:21" s="1" customFormat="1" x14ac:dyDescent="0.3">
      <c r="A147" s="42"/>
      <c r="B147" s="42"/>
      <c r="K147" s="2"/>
      <c r="M147"/>
      <c r="N147"/>
      <c r="O147"/>
      <c r="P147"/>
      <c r="Q147"/>
      <c r="R147"/>
      <c r="S147"/>
      <c r="T147"/>
      <c r="U147"/>
    </row>
    <row r="148" spans="1:21" s="1" customFormat="1" x14ac:dyDescent="0.3">
      <c r="A148" s="42"/>
      <c r="B148" s="42"/>
      <c r="K148" s="2"/>
      <c r="M148"/>
      <c r="N148"/>
      <c r="O148"/>
      <c r="P148"/>
      <c r="Q148"/>
      <c r="R148"/>
      <c r="S148"/>
      <c r="T148"/>
      <c r="U148"/>
    </row>
    <row r="149" spans="1:21" s="1" customFormat="1" x14ac:dyDescent="0.3">
      <c r="A149" s="42"/>
      <c r="B149" s="42"/>
      <c r="K149" s="2"/>
      <c r="M149"/>
      <c r="N149"/>
      <c r="O149"/>
      <c r="P149"/>
      <c r="Q149"/>
      <c r="R149"/>
      <c r="S149"/>
      <c r="T149"/>
      <c r="U149"/>
    </row>
    <row r="150" spans="1:21" s="1" customFormat="1" x14ac:dyDescent="0.3">
      <c r="A150" s="42"/>
      <c r="B150" s="42"/>
      <c r="K150" s="2"/>
      <c r="M150"/>
      <c r="N150"/>
      <c r="O150"/>
      <c r="P150"/>
      <c r="Q150"/>
      <c r="R150"/>
      <c r="S150"/>
      <c r="T150"/>
      <c r="U150"/>
    </row>
    <row r="151" spans="1:21" s="1" customFormat="1" x14ac:dyDescent="0.3">
      <c r="A151" s="42"/>
      <c r="B151" s="42"/>
      <c r="K151" s="2"/>
      <c r="M151"/>
      <c r="N151"/>
      <c r="O151"/>
      <c r="P151"/>
      <c r="Q151"/>
      <c r="R151"/>
      <c r="S151"/>
      <c r="T151"/>
      <c r="U151"/>
    </row>
    <row r="152" spans="1:21" s="1" customFormat="1" x14ac:dyDescent="0.3">
      <c r="A152" s="42"/>
      <c r="B152" s="42"/>
      <c r="K152" s="2"/>
      <c r="M152"/>
      <c r="N152"/>
      <c r="O152"/>
      <c r="P152"/>
      <c r="Q152"/>
      <c r="R152"/>
      <c r="S152"/>
      <c r="T152"/>
      <c r="U152"/>
    </row>
    <row r="153" spans="1:21" s="1" customFormat="1" x14ac:dyDescent="0.3">
      <c r="A153" s="42"/>
      <c r="B153" s="42"/>
      <c r="K153" s="2"/>
      <c r="M153"/>
      <c r="N153"/>
      <c r="O153"/>
      <c r="P153"/>
      <c r="Q153"/>
      <c r="R153"/>
      <c r="S153"/>
      <c r="T153"/>
      <c r="U153"/>
    </row>
    <row r="154" spans="1:21" s="1" customFormat="1" x14ac:dyDescent="0.3">
      <c r="A154" s="42"/>
      <c r="B154" s="42"/>
      <c r="K154" s="2"/>
      <c r="M154"/>
      <c r="N154"/>
      <c r="O154"/>
      <c r="P154"/>
      <c r="Q154"/>
      <c r="R154"/>
      <c r="S154"/>
      <c r="T154"/>
      <c r="U154"/>
    </row>
    <row r="155" spans="1:21" x14ac:dyDescent="0.3">
      <c r="A155" s="42"/>
      <c r="B155" s="42"/>
    </row>
    <row r="156" spans="1:21" x14ac:dyDescent="0.3">
      <c r="A156" s="42"/>
      <c r="B156" s="42"/>
    </row>
    <row r="157" spans="1:21" x14ac:dyDescent="0.3">
      <c r="A157" s="42"/>
      <c r="B157" s="42"/>
    </row>
    <row r="158" spans="1:21" x14ac:dyDescent="0.3">
      <c r="A158" s="42"/>
      <c r="B158" s="42"/>
    </row>
    <row r="159" spans="1:21" x14ac:dyDescent="0.3">
      <c r="A159" s="42"/>
      <c r="B159" s="42"/>
    </row>
    <row r="160" spans="1:21" x14ac:dyDescent="0.3">
      <c r="A160" s="42"/>
      <c r="B160" s="42"/>
    </row>
    <row r="161" spans="1:10" x14ac:dyDescent="0.3">
      <c r="A161" s="42"/>
      <c r="B161" s="42"/>
    </row>
    <row r="162" spans="1:10" x14ac:dyDescent="0.3">
      <c r="A162" s="42"/>
      <c r="B162" s="42"/>
    </row>
    <row r="163" spans="1:10" x14ac:dyDescent="0.3">
      <c r="A163" s="42"/>
      <c r="B163" s="42"/>
    </row>
    <row r="164" spans="1:10" x14ac:dyDescent="0.3">
      <c r="A164" s="42"/>
      <c r="B164" s="42"/>
    </row>
    <row r="165" spans="1:10" x14ac:dyDescent="0.3">
      <c r="A165" s="42"/>
      <c r="B165" s="42"/>
    </row>
    <row r="166" spans="1:10" x14ac:dyDescent="0.3">
      <c r="A166" s="42"/>
      <c r="B166" s="42"/>
    </row>
    <row r="167" spans="1:10" x14ac:dyDescent="0.3">
      <c r="A167" s="42"/>
      <c r="B167" s="42"/>
    </row>
    <row r="168" spans="1:10" x14ac:dyDescent="0.3">
      <c r="A168" s="42"/>
      <c r="B168" s="42"/>
    </row>
    <row r="169" spans="1:10" x14ac:dyDescent="0.3">
      <c r="B169"/>
      <c r="D169"/>
      <c r="G169"/>
      <c r="I169"/>
      <c r="J169"/>
    </row>
    <row r="170" spans="1:10" x14ac:dyDescent="0.3">
      <c r="B170"/>
      <c r="D170"/>
      <c r="G170"/>
      <c r="I170"/>
      <c r="J170"/>
    </row>
    <row r="171" spans="1:10" x14ac:dyDescent="0.3">
      <c r="B171"/>
      <c r="D171"/>
      <c r="G171"/>
      <c r="I171"/>
      <c r="J171"/>
    </row>
    <row r="172" spans="1:10" x14ac:dyDescent="0.3">
      <c r="B172"/>
      <c r="D172"/>
      <c r="G172"/>
      <c r="I172"/>
      <c r="J172"/>
    </row>
    <row r="173" spans="1:10" x14ac:dyDescent="0.3">
      <c r="B173"/>
      <c r="D173"/>
      <c r="G173"/>
      <c r="I173"/>
      <c r="J173"/>
    </row>
    <row r="174" spans="1:10" x14ac:dyDescent="0.3">
      <c r="B174"/>
      <c r="D174"/>
      <c r="G174"/>
      <c r="I174"/>
      <c r="J174"/>
    </row>
    <row r="175" spans="1:10" x14ac:dyDescent="0.3">
      <c r="B175"/>
      <c r="D175"/>
      <c r="G175"/>
      <c r="I175"/>
      <c r="J175"/>
    </row>
    <row r="176" spans="1:10" x14ac:dyDescent="0.3">
      <c r="B176"/>
      <c r="D176"/>
      <c r="G176"/>
      <c r="I176"/>
      <c r="J176"/>
    </row>
    <row r="177" spans="2:10" x14ac:dyDescent="0.3">
      <c r="B177"/>
      <c r="D177"/>
      <c r="G177"/>
      <c r="I177"/>
      <c r="J177"/>
    </row>
    <row r="178" spans="2:10" x14ac:dyDescent="0.3">
      <c r="B178"/>
      <c r="D178"/>
      <c r="G178"/>
      <c r="I178"/>
      <c r="J178"/>
    </row>
    <row r="179" spans="2:10" x14ac:dyDescent="0.3">
      <c r="B179"/>
      <c r="D179"/>
      <c r="G179"/>
      <c r="I179"/>
      <c r="J179"/>
    </row>
    <row r="180" spans="2:10" x14ac:dyDescent="0.3">
      <c r="B180"/>
      <c r="D180"/>
      <c r="G180"/>
      <c r="I180"/>
      <c r="J180"/>
    </row>
    <row r="181" spans="2:10" x14ac:dyDescent="0.3">
      <c r="B181"/>
      <c r="D181"/>
      <c r="G181"/>
      <c r="I181"/>
      <c r="J181"/>
    </row>
    <row r="182" spans="2:10" x14ac:dyDescent="0.3">
      <c r="B182"/>
      <c r="D182"/>
      <c r="G182"/>
      <c r="I182"/>
      <c r="J182"/>
    </row>
    <row r="183" spans="2:10" x14ac:dyDescent="0.3">
      <c r="B183"/>
      <c r="D183"/>
      <c r="G183"/>
      <c r="I183"/>
      <c r="J183"/>
    </row>
    <row r="184" spans="2:10" x14ac:dyDescent="0.3">
      <c r="B184"/>
      <c r="D184"/>
      <c r="G184"/>
      <c r="I184"/>
      <c r="J184"/>
    </row>
    <row r="185" spans="2:10" x14ac:dyDescent="0.3">
      <c r="B185"/>
      <c r="D185"/>
      <c r="G185"/>
      <c r="I185"/>
      <c r="J185"/>
    </row>
    <row r="186" spans="2:10" x14ac:dyDescent="0.3">
      <c r="B186"/>
      <c r="D186"/>
      <c r="G186"/>
      <c r="I186"/>
      <c r="J186"/>
    </row>
    <row r="187" spans="2:10" x14ac:dyDescent="0.3">
      <c r="B187"/>
      <c r="D187"/>
      <c r="G187"/>
      <c r="I187"/>
      <c r="J187"/>
    </row>
    <row r="188" spans="2:10" x14ac:dyDescent="0.3">
      <c r="B188"/>
      <c r="D188"/>
      <c r="G188"/>
      <c r="I188"/>
      <c r="J188"/>
    </row>
    <row r="189" spans="2:10" x14ac:dyDescent="0.3">
      <c r="B189"/>
      <c r="D189"/>
      <c r="G189"/>
      <c r="I189"/>
      <c r="J189"/>
    </row>
    <row r="190" spans="2:10" x14ac:dyDescent="0.3">
      <c r="B190"/>
      <c r="D190"/>
      <c r="G190"/>
      <c r="I190"/>
      <c r="J190"/>
    </row>
    <row r="191" spans="2:10" x14ac:dyDescent="0.3">
      <c r="B191"/>
      <c r="D191"/>
      <c r="G191"/>
      <c r="I191"/>
      <c r="J191"/>
    </row>
    <row r="192" spans="2:10" x14ac:dyDescent="0.3">
      <c r="B192"/>
      <c r="D192"/>
      <c r="G192"/>
      <c r="I192"/>
      <c r="J192"/>
    </row>
    <row r="193" spans="2:10" x14ac:dyDescent="0.3">
      <c r="B193"/>
      <c r="D193"/>
      <c r="G193"/>
      <c r="I193"/>
      <c r="J193"/>
    </row>
    <row r="194" spans="2:10" x14ac:dyDescent="0.3">
      <c r="B194"/>
      <c r="D194"/>
      <c r="G194"/>
      <c r="I194"/>
      <c r="J194"/>
    </row>
    <row r="195" spans="2:10" x14ac:dyDescent="0.3">
      <c r="B195"/>
      <c r="D195"/>
      <c r="G195"/>
      <c r="I195"/>
      <c r="J195"/>
    </row>
    <row r="196" spans="2:10" x14ac:dyDescent="0.3">
      <c r="B196"/>
      <c r="D196"/>
      <c r="G196"/>
      <c r="I196"/>
      <c r="J196"/>
    </row>
    <row r="197" spans="2:10" x14ac:dyDescent="0.3">
      <c r="B197"/>
      <c r="D197"/>
      <c r="G197"/>
      <c r="I197"/>
      <c r="J197"/>
    </row>
    <row r="198" spans="2:10" x14ac:dyDescent="0.3">
      <c r="B198"/>
      <c r="D198"/>
      <c r="G198"/>
      <c r="I198"/>
      <c r="J198"/>
    </row>
    <row r="199" spans="2:10" x14ac:dyDescent="0.3">
      <c r="B199"/>
      <c r="D199"/>
      <c r="G199"/>
      <c r="I199"/>
      <c r="J199"/>
    </row>
    <row r="200" spans="2:10" x14ac:dyDescent="0.3">
      <c r="B200"/>
      <c r="D200"/>
      <c r="G200"/>
      <c r="I200"/>
      <c r="J200"/>
    </row>
    <row r="201" spans="2:10" x14ac:dyDescent="0.3">
      <c r="B201"/>
      <c r="D201"/>
      <c r="G201"/>
      <c r="I201"/>
      <c r="J201"/>
    </row>
    <row r="202" spans="2:10" x14ac:dyDescent="0.3">
      <c r="B202"/>
      <c r="D202"/>
      <c r="G202"/>
      <c r="I202"/>
      <c r="J202"/>
    </row>
    <row r="203" spans="2:10" x14ac:dyDescent="0.3">
      <c r="B203"/>
      <c r="D203"/>
      <c r="G203"/>
      <c r="I203"/>
      <c r="J203"/>
    </row>
    <row r="204" spans="2:10" x14ac:dyDescent="0.3">
      <c r="B204"/>
      <c r="D204"/>
      <c r="G204"/>
      <c r="I204"/>
      <c r="J204"/>
    </row>
    <row r="205" spans="2:10" x14ac:dyDescent="0.3">
      <c r="B205"/>
      <c r="D205"/>
      <c r="G205"/>
      <c r="I205"/>
      <c r="J205"/>
    </row>
    <row r="206" spans="2:10" x14ac:dyDescent="0.3">
      <c r="B206"/>
      <c r="D206"/>
      <c r="G206"/>
      <c r="I206"/>
      <c r="J206"/>
    </row>
    <row r="207" spans="2:10" x14ac:dyDescent="0.3">
      <c r="B207"/>
      <c r="D207"/>
      <c r="G207"/>
      <c r="I207"/>
      <c r="J207"/>
    </row>
    <row r="208" spans="2:10" x14ac:dyDescent="0.3">
      <c r="B208"/>
      <c r="D208"/>
      <c r="G208"/>
      <c r="I208"/>
      <c r="J208"/>
    </row>
    <row r="209" spans="2:10" x14ac:dyDescent="0.3">
      <c r="B209"/>
      <c r="D209"/>
      <c r="G209"/>
      <c r="I209"/>
      <c r="J209"/>
    </row>
    <row r="210" spans="2:10" x14ac:dyDescent="0.3">
      <c r="B210"/>
      <c r="D210"/>
      <c r="G210"/>
      <c r="I210"/>
      <c r="J210"/>
    </row>
    <row r="211" spans="2:10" x14ac:dyDescent="0.3">
      <c r="B211"/>
      <c r="D211"/>
      <c r="G211"/>
      <c r="I211"/>
      <c r="J211"/>
    </row>
    <row r="212" spans="2:10" x14ac:dyDescent="0.3">
      <c r="B212"/>
      <c r="D212"/>
      <c r="G212"/>
      <c r="I212"/>
      <c r="J212"/>
    </row>
    <row r="213" spans="2:10" x14ac:dyDescent="0.3">
      <c r="B213"/>
      <c r="D213"/>
      <c r="G213"/>
      <c r="I213"/>
      <c r="J213"/>
    </row>
    <row r="214" spans="2:10" x14ac:dyDescent="0.3">
      <c r="B214"/>
      <c r="D214"/>
      <c r="G214"/>
      <c r="I214"/>
      <c r="J214"/>
    </row>
    <row r="215" spans="2:10" x14ac:dyDescent="0.3">
      <c r="B215"/>
      <c r="D215"/>
      <c r="G215"/>
      <c r="I215"/>
      <c r="J215"/>
    </row>
    <row r="216" spans="2:10" x14ac:dyDescent="0.3">
      <c r="B216"/>
      <c r="D216"/>
      <c r="G216"/>
      <c r="I216"/>
      <c r="J216"/>
    </row>
    <row r="217" spans="2:10" x14ac:dyDescent="0.3">
      <c r="B217"/>
      <c r="D217"/>
      <c r="G217"/>
      <c r="I217"/>
      <c r="J217"/>
    </row>
    <row r="218" spans="2:10" x14ac:dyDescent="0.3">
      <c r="B218"/>
      <c r="D218"/>
      <c r="G218"/>
      <c r="I218"/>
      <c r="J218"/>
    </row>
    <row r="219" spans="2:10" x14ac:dyDescent="0.3">
      <c r="B219"/>
      <c r="D219"/>
      <c r="G219"/>
      <c r="I219"/>
      <c r="J219"/>
    </row>
    <row r="220" spans="2:10" x14ac:dyDescent="0.3">
      <c r="B220"/>
      <c r="D220"/>
      <c r="G220"/>
      <c r="I220"/>
      <c r="J220"/>
    </row>
    <row r="221" spans="2:10" x14ac:dyDescent="0.3">
      <c r="B221"/>
      <c r="D221"/>
      <c r="G221"/>
      <c r="I221"/>
      <c r="J221"/>
    </row>
    <row r="222" spans="2:10" x14ac:dyDescent="0.3">
      <c r="B222"/>
      <c r="D222"/>
      <c r="G222"/>
      <c r="I222"/>
      <c r="J222"/>
    </row>
    <row r="223" spans="2:10" x14ac:dyDescent="0.3">
      <c r="B223"/>
      <c r="D223"/>
      <c r="G223"/>
      <c r="I223"/>
      <c r="J223"/>
    </row>
    <row r="224" spans="2:10" x14ac:dyDescent="0.3">
      <c r="B224"/>
      <c r="D224"/>
      <c r="G224"/>
      <c r="I224"/>
      <c r="J224"/>
    </row>
    <row r="225" spans="2:10" x14ac:dyDescent="0.3">
      <c r="B225"/>
      <c r="D225"/>
      <c r="G225"/>
      <c r="I225"/>
      <c r="J225"/>
    </row>
    <row r="226" spans="2:10" x14ac:dyDescent="0.3">
      <c r="B226"/>
      <c r="D226"/>
      <c r="G226"/>
      <c r="I226"/>
      <c r="J226"/>
    </row>
    <row r="227" spans="2:10" x14ac:dyDescent="0.3">
      <c r="B227"/>
      <c r="D227"/>
      <c r="G227"/>
      <c r="I227"/>
      <c r="J227"/>
    </row>
    <row r="228" spans="2:10" x14ac:dyDescent="0.3">
      <c r="B228"/>
      <c r="D228"/>
      <c r="G228"/>
      <c r="I228"/>
      <c r="J228"/>
    </row>
    <row r="229" spans="2:10" x14ac:dyDescent="0.3">
      <c r="B229"/>
      <c r="D229"/>
      <c r="G229"/>
      <c r="I229"/>
      <c r="J229"/>
    </row>
    <row r="230" spans="2:10" x14ac:dyDescent="0.3">
      <c r="B230"/>
      <c r="D230"/>
      <c r="G230"/>
      <c r="I230"/>
      <c r="J230"/>
    </row>
    <row r="231" spans="2:10" x14ac:dyDescent="0.3">
      <c r="B231"/>
      <c r="D231"/>
      <c r="G231"/>
      <c r="I231"/>
      <c r="J231"/>
    </row>
    <row r="232" spans="2:10" x14ac:dyDescent="0.3">
      <c r="B232"/>
      <c r="D232"/>
      <c r="G232"/>
      <c r="I232"/>
      <c r="J232"/>
    </row>
    <row r="233" spans="2:10" x14ac:dyDescent="0.3">
      <c r="B233"/>
      <c r="D233"/>
      <c r="G233"/>
      <c r="I233"/>
      <c r="J233"/>
    </row>
    <row r="234" spans="2:10" x14ac:dyDescent="0.3">
      <c r="B234"/>
      <c r="D234"/>
      <c r="G234"/>
      <c r="I234"/>
      <c r="J234"/>
    </row>
    <row r="235" spans="2:10" x14ac:dyDescent="0.3">
      <c r="B235"/>
      <c r="D235"/>
      <c r="G235"/>
      <c r="I235"/>
      <c r="J235"/>
    </row>
    <row r="236" spans="2:10" x14ac:dyDescent="0.3">
      <c r="B236"/>
      <c r="D236"/>
      <c r="G236"/>
      <c r="I236"/>
      <c r="J236"/>
    </row>
    <row r="237" spans="2:10" x14ac:dyDescent="0.3">
      <c r="B237"/>
      <c r="D237"/>
      <c r="G237"/>
      <c r="I237"/>
      <c r="J237"/>
    </row>
    <row r="238" spans="2:10" x14ac:dyDescent="0.3">
      <c r="B238"/>
      <c r="D238"/>
      <c r="G238"/>
      <c r="I238"/>
      <c r="J238"/>
    </row>
    <row r="239" spans="2:10" x14ac:dyDescent="0.3">
      <c r="B239"/>
      <c r="D239"/>
      <c r="G239"/>
      <c r="I239"/>
      <c r="J239"/>
    </row>
    <row r="240" spans="2:10" x14ac:dyDescent="0.3">
      <c r="B240"/>
      <c r="D240"/>
      <c r="G240"/>
      <c r="I240"/>
      <c r="J240"/>
    </row>
    <row r="241" spans="2:10" x14ac:dyDescent="0.3">
      <c r="B241"/>
      <c r="D241"/>
      <c r="G241"/>
      <c r="I241"/>
      <c r="J241"/>
    </row>
    <row r="242" spans="2:10" x14ac:dyDescent="0.3">
      <c r="B242"/>
      <c r="D242"/>
      <c r="G242"/>
      <c r="I242"/>
      <c r="J242"/>
    </row>
    <row r="243" spans="2:10" x14ac:dyDescent="0.3">
      <c r="B243"/>
      <c r="D243"/>
      <c r="G243"/>
      <c r="I243"/>
      <c r="J243"/>
    </row>
    <row r="244" spans="2:10" x14ac:dyDescent="0.3">
      <c r="B244"/>
      <c r="D244"/>
      <c r="G244"/>
      <c r="I244"/>
      <c r="J244"/>
    </row>
    <row r="245" spans="2:10" x14ac:dyDescent="0.3">
      <c r="B245"/>
      <c r="D245"/>
      <c r="G245"/>
      <c r="I245"/>
      <c r="J245"/>
    </row>
    <row r="246" spans="2:10" x14ac:dyDescent="0.3">
      <c r="B246"/>
      <c r="D246"/>
      <c r="G246"/>
      <c r="I246"/>
      <c r="J246"/>
    </row>
    <row r="247" spans="2:10" x14ac:dyDescent="0.3">
      <c r="B247"/>
      <c r="D247"/>
      <c r="G247"/>
      <c r="I247"/>
      <c r="J247"/>
    </row>
    <row r="248" spans="2:10" x14ac:dyDescent="0.3">
      <c r="B248"/>
      <c r="D248"/>
      <c r="G248"/>
      <c r="I248"/>
      <c r="J248"/>
    </row>
    <row r="249" spans="2:10" x14ac:dyDescent="0.3">
      <c r="B249"/>
      <c r="D249"/>
      <c r="G249"/>
      <c r="I249"/>
      <c r="J249"/>
    </row>
    <row r="250" spans="2:10" x14ac:dyDescent="0.3">
      <c r="B250"/>
      <c r="D250"/>
      <c r="G250"/>
      <c r="I250"/>
      <c r="J250"/>
    </row>
    <row r="251" spans="2:10" x14ac:dyDescent="0.3">
      <c r="B251"/>
      <c r="D251"/>
      <c r="G251"/>
      <c r="I251"/>
      <c r="J251"/>
    </row>
    <row r="252" spans="2:10" x14ac:dyDescent="0.3">
      <c r="B252"/>
      <c r="D252"/>
      <c r="G252"/>
      <c r="I252"/>
      <c r="J252"/>
    </row>
    <row r="253" spans="2:10" x14ac:dyDescent="0.3">
      <c r="B253"/>
      <c r="D253"/>
      <c r="G253"/>
      <c r="I253"/>
      <c r="J253"/>
    </row>
    <row r="254" spans="2:10" x14ac:dyDescent="0.3">
      <c r="B254"/>
      <c r="D254"/>
      <c r="G254"/>
      <c r="I254"/>
      <c r="J254"/>
    </row>
    <row r="255" spans="2:10" x14ac:dyDescent="0.3">
      <c r="B255"/>
      <c r="D255"/>
      <c r="G255"/>
      <c r="I255"/>
      <c r="J255"/>
    </row>
    <row r="256" spans="2:10" x14ac:dyDescent="0.3">
      <c r="B256"/>
      <c r="D256"/>
      <c r="G256"/>
      <c r="I256"/>
      <c r="J256"/>
    </row>
    <row r="257" spans="2:10" x14ac:dyDescent="0.3">
      <c r="B257"/>
      <c r="D257"/>
      <c r="G257"/>
      <c r="I257"/>
      <c r="J257"/>
    </row>
    <row r="258" spans="2:10" x14ac:dyDescent="0.3">
      <c r="B258"/>
      <c r="D258"/>
      <c r="G258"/>
      <c r="I258"/>
      <c r="J258"/>
    </row>
    <row r="259" spans="2:10" x14ac:dyDescent="0.3">
      <c r="B259"/>
      <c r="D259"/>
      <c r="G259"/>
      <c r="I259"/>
      <c r="J259"/>
    </row>
    <row r="260" spans="2:10" x14ac:dyDescent="0.3">
      <c r="B260"/>
      <c r="D260"/>
      <c r="G260"/>
      <c r="I260"/>
      <c r="J260"/>
    </row>
    <row r="261" spans="2:10" x14ac:dyDescent="0.3">
      <c r="B261"/>
      <c r="D261"/>
      <c r="G261"/>
      <c r="I261"/>
      <c r="J261"/>
    </row>
    <row r="262" spans="2:10" x14ac:dyDescent="0.3">
      <c r="B262"/>
      <c r="D262"/>
      <c r="G262"/>
      <c r="I262"/>
      <c r="J262"/>
    </row>
    <row r="263" spans="2:10" x14ac:dyDescent="0.3">
      <c r="B263"/>
      <c r="D263"/>
      <c r="G263"/>
      <c r="I263"/>
      <c r="J263"/>
    </row>
    <row r="264" spans="2:10" x14ac:dyDescent="0.3">
      <c r="B264"/>
      <c r="D264"/>
      <c r="G264"/>
      <c r="I264"/>
      <c r="J264"/>
    </row>
    <row r="265" spans="2:10" x14ac:dyDescent="0.3">
      <c r="B265"/>
      <c r="D265"/>
      <c r="G265"/>
      <c r="I265"/>
      <c r="J265"/>
    </row>
    <row r="266" spans="2:10" x14ac:dyDescent="0.3">
      <c r="B266"/>
      <c r="D266"/>
      <c r="G266"/>
      <c r="I266"/>
      <c r="J266"/>
    </row>
    <row r="267" spans="2:10" x14ac:dyDescent="0.3">
      <c r="B267"/>
      <c r="D267"/>
      <c r="G267"/>
      <c r="I267"/>
      <c r="J267"/>
    </row>
    <row r="268" spans="2:10" x14ac:dyDescent="0.3">
      <c r="B268"/>
      <c r="D268"/>
      <c r="G268"/>
      <c r="I268"/>
      <c r="J268"/>
    </row>
    <row r="269" spans="2:10" x14ac:dyDescent="0.3">
      <c r="B269"/>
      <c r="D269"/>
      <c r="G269"/>
      <c r="I269"/>
      <c r="J269"/>
    </row>
    <row r="270" spans="2:10" x14ac:dyDescent="0.3">
      <c r="B270"/>
      <c r="D270"/>
      <c r="G270"/>
      <c r="I270"/>
      <c r="J270"/>
    </row>
    <row r="271" spans="2:10" x14ac:dyDescent="0.3">
      <c r="B271"/>
      <c r="D271"/>
      <c r="G271"/>
      <c r="I271"/>
      <c r="J271"/>
    </row>
    <row r="272" spans="2:10" x14ac:dyDescent="0.3">
      <c r="B272"/>
      <c r="D272"/>
      <c r="G272"/>
      <c r="I272"/>
      <c r="J272"/>
    </row>
    <row r="273" spans="2:10" x14ac:dyDescent="0.3">
      <c r="B273"/>
      <c r="D273"/>
      <c r="G273"/>
      <c r="I273"/>
      <c r="J273"/>
    </row>
    <row r="274" spans="2:10" x14ac:dyDescent="0.3">
      <c r="B274"/>
      <c r="D274"/>
      <c r="G274"/>
      <c r="I274"/>
      <c r="J274"/>
    </row>
    <row r="275" spans="2:10" x14ac:dyDescent="0.3">
      <c r="B275"/>
      <c r="D275"/>
      <c r="G275"/>
      <c r="I275"/>
      <c r="J275"/>
    </row>
    <row r="276" spans="2:10" x14ac:dyDescent="0.3">
      <c r="B276"/>
      <c r="D276"/>
      <c r="G276"/>
      <c r="I276"/>
      <c r="J276"/>
    </row>
    <row r="277" spans="2:10" x14ac:dyDescent="0.3">
      <c r="B277"/>
      <c r="D277"/>
      <c r="G277"/>
      <c r="I277"/>
      <c r="J277"/>
    </row>
    <row r="278" spans="2:10" x14ac:dyDescent="0.3">
      <c r="B278"/>
      <c r="D278"/>
      <c r="G278"/>
      <c r="I278"/>
      <c r="J278"/>
    </row>
    <row r="279" spans="2:10" x14ac:dyDescent="0.3">
      <c r="B279"/>
      <c r="D279"/>
      <c r="G279"/>
      <c r="I279"/>
      <c r="J279"/>
    </row>
  </sheetData>
  <autoFilter ref="A6:T120" xr:uid="{00000000-0009-0000-0000-000003000000}"/>
  <mergeCells count="4">
    <mergeCell ref="A5:M5"/>
    <mergeCell ref="N1:O1"/>
    <mergeCell ref="P1:S1"/>
    <mergeCell ref="A3:S3"/>
  </mergeCells>
  <conditionalFormatting sqref="H7:H22 H32:H41 H28:H30 H25 H43:H120">
    <cfRule type="cellIs" dxfId="17" priority="1" operator="equal">
      <formula>12</formula>
    </cfRule>
    <cfRule type="cellIs" dxfId="16" priority="2" operator="lessThan">
      <formula>12</formula>
    </cfRule>
  </conditionalFormatting>
  <conditionalFormatting sqref="U17 N6:S120">
    <cfRule type="cellIs" dxfId="15" priority="9" operator="between">
      <formula>0.9</formula>
      <formula>3.1</formula>
    </cfRule>
  </conditionalFormatting>
  <conditionalFormatting sqref="U5">
    <cfRule type="cellIs" dxfId="14" priority="7" operator="between">
      <formula>0.9</formula>
      <formula>3.1</formula>
    </cfRule>
  </conditionalFormatting>
  <conditionalFormatting sqref="U20:U21 U24:U25 U29:U30 U33 U53 U59 U86 U88">
    <cfRule type="cellIs" dxfId="13" priority="3" operator="between">
      <formula>0.9</formula>
      <formula>3.1</formula>
    </cfRule>
  </conditionalFormatting>
  <conditionalFormatting sqref="U27">
    <cfRule type="cellIs" dxfId="12" priority="6" operator="between">
      <formula>0.9</formula>
      <formula>3.1</formula>
    </cfRule>
  </conditionalFormatting>
  <conditionalFormatting sqref="U35:U36">
    <cfRule type="cellIs" dxfId="11" priority="8" operator="between">
      <formula>0.9</formula>
      <formula>3.1</formula>
    </cfRule>
  </conditionalFormatting>
  <conditionalFormatting sqref="U65">
    <cfRule type="cellIs" dxfId="10" priority="5" operator="between">
      <formula>0.9</formula>
      <formula>3.1</formula>
    </cfRule>
  </conditionalFormatting>
  <conditionalFormatting sqref="U80:U81">
    <cfRule type="cellIs" dxfId="9" priority="4" operator="between">
      <formula>0.9</formula>
      <formula>3.1</formula>
    </cfRule>
  </conditionalFormatting>
  <pageMargins left="0.51181102362204722" right="0.51181102362204722" top="0.35433070866141736" bottom="0.35433070866141736" header="0.31496062992125984" footer="0.31496062992125984"/>
  <pageSetup paperSize="8" scale="86" fitToHeight="0" orientation="landscape" r:id="rId1"/>
  <headerFooter>
    <oddFooter>&amp;LPage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Club Champ-Long Course</vt:lpstr>
      <vt:lpstr>Club Champ-Short Course</vt:lpstr>
      <vt:lpstr>'Club Champ-Long Course'!Print_Area</vt:lpstr>
      <vt:lpstr>'Club Champ-Short Course'!Print_Area</vt:lpstr>
      <vt:lpstr>'Club Champ-Long Course'!Print_Titles</vt:lpstr>
      <vt:lpstr>'Club Champ-Short Course'!Print_Titles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Fitzsimmons</dc:creator>
  <cp:lastModifiedBy>Michael Fitzsimmons</cp:lastModifiedBy>
  <cp:lastPrinted>2025-11-21T10:50:21Z</cp:lastPrinted>
  <dcterms:created xsi:type="dcterms:W3CDTF">2025-11-01T09:11:07Z</dcterms:created>
  <dcterms:modified xsi:type="dcterms:W3CDTF">2025-11-21T10:50:22Z</dcterms:modified>
</cp:coreProperties>
</file>